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uad_anna/Desktop/"/>
    </mc:Choice>
  </mc:AlternateContent>
  <xr:revisionPtr revIDLastSave="0" documentId="13_ncr:1_{834BF449-13DC-4144-A321-6DE27FE09DD7}" xr6:coauthVersionLast="47" xr6:coauthVersionMax="47" xr10:uidLastSave="{00000000-0000-0000-0000-000000000000}"/>
  <bookViews>
    <workbookView xWindow="0" yWindow="500" windowWidth="25600" windowHeight="14120" tabRatio="681" activeTab="2" xr2:uid="{00000000-000D-0000-FFFF-FFFF00000000}"/>
  </bookViews>
  <sheets>
    <sheet name="Лист1" sheetId="26" r:id="rId1"/>
    <sheet name="Гарантии" sheetId="25" r:id="rId2"/>
    <sheet name="Р" sheetId="27" r:id="rId3"/>
    <sheet name="КР" sheetId="28" r:id="rId4"/>
  </sheets>
  <definedNames>
    <definedName name="_xlnm._FilterDatabase" localSheetId="1" hidden="1">Гарантии!$A$7:$AL$463</definedName>
    <definedName name="_xlnm._FilterDatabase" localSheetId="3" hidden="1">КР!$A$7:$BT$7</definedName>
    <definedName name="_xlnm._FilterDatabase" localSheetId="2" hidden="1">Р!$A$7:$BT$7</definedName>
    <definedName name="_xlnm.Print_Titles" localSheetId="1">Гарантии!$6:$7</definedName>
    <definedName name="_xlnm.Print_Titles" localSheetId="3">КР!$6:$7</definedName>
    <definedName name="_xlnm.Print_Titles" localSheetId="2">Р!$6:$7</definedName>
    <definedName name="_xlnm.Print_Area" localSheetId="1">Гарантии!$A$1:$AM$83</definedName>
    <definedName name="_xlnm.Print_Area" localSheetId="3">КР!$A$1:$AM$51</definedName>
    <definedName name="_xlnm.Print_Area" localSheetId="2">Р!$A$1:$AM$7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8" l="1"/>
  <c r="K337" i="27"/>
  <c r="G464" i="25"/>
  <c r="AF464" i="25"/>
  <c r="A464" i="25"/>
  <c r="Q444" i="25" l="1"/>
  <c r="Q424" i="25" l="1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P455" i="25" l="1"/>
  <c r="Q10" i="25" l="1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P127" i="25" l="1"/>
  <c r="P128" i="25"/>
  <c r="P129" i="25"/>
  <c r="P212" i="25"/>
  <c r="P294" i="25"/>
  <c r="P295" i="25"/>
  <c r="P385" i="25"/>
  <c r="P386" i="25"/>
  <c r="P387" i="25"/>
  <c r="P388" i="25"/>
  <c r="P130" i="25"/>
  <c r="P131" i="25"/>
  <c r="P132" i="25"/>
  <c r="P213" i="25"/>
  <c r="P214" i="25"/>
  <c r="P296" i="25"/>
  <c r="P297" i="25"/>
  <c r="P389" i="25"/>
  <c r="P390" i="25"/>
  <c r="P133" i="25"/>
  <c r="P134" i="25"/>
  <c r="P135" i="25"/>
  <c r="P215" i="25"/>
  <c r="P216" i="25"/>
  <c r="P217" i="25"/>
  <c r="P298" i="25"/>
  <c r="P299" i="25"/>
  <c r="P300" i="25"/>
  <c r="P301" i="25"/>
  <c r="P70" i="25"/>
  <c r="P71" i="25"/>
  <c r="P136" i="25"/>
  <c r="P137" i="25"/>
  <c r="P218" i="25"/>
  <c r="P219" i="25"/>
  <c r="P302" i="25"/>
  <c r="P303" i="25"/>
  <c r="P304" i="25"/>
  <c r="P391" i="25"/>
  <c r="P392" i="25"/>
  <c r="P393" i="25"/>
  <c r="P37" i="25"/>
  <c r="P72" i="25"/>
  <c r="P73" i="25"/>
  <c r="P138" i="25"/>
  <c r="P220" i="25"/>
  <c r="P221" i="25"/>
  <c r="P222" i="25"/>
  <c r="P305" i="25"/>
  <c r="P306" i="25"/>
  <c r="P307" i="25"/>
  <c r="P308" i="25"/>
  <c r="P394" i="25"/>
  <c r="P395" i="25"/>
  <c r="P396" i="25"/>
  <c r="P10" i="25"/>
  <c r="P11" i="25"/>
  <c r="P12" i="25"/>
  <c r="P38" i="25"/>
  <c r="P74" i="25"/>
  <c r="P75" i="25"/>
  <c r="P139" i="25"/>
  <c r="P140" i="25"/>
  <c r="P223" i="25"/>
  <c r="P224" i="25"/>
  <c r="P225" i="25"/>
  <c r="P226" i="25"/>
  <c r="P309" i="25"/>
  <c r="P310" i="25"/>
  <c r="P397" i="25"/>
  <c r="P398" i="25"/>
  <c r="P399" i="25"/>
  <c r="P400" i="25"/>
  <c r="P13" i="25"/>
  <c r="P14" i="25"/>
  <c r="P39" i="25"/>
  <c r="P76" i="25"/>
  <c r="P77" i="25"/>
  <c r="P141" i="25"/>
  <c r="P142" i="25"/>
  <c r="P143" i="25"/>
  <c r="P144" i="25"/>
  <c r="P227" i="25"/>
  <c r="P311" i="25"/>
  <c r="P401" i="25"/>
  <c r="P402" i="25"/>
  <c r="P228" i="25"/>
  <c r="P403" i="25"/>
  <c r="P404" i="25"/>
  <c r="P40" i="25"/>
  <c r="P78" i="25"/>
  <c r="P79" i="25"/>
  <c r="P145" i="25"/>
  <c r="P146" i="25"/>
  <c r="P229" i="25"/>
  <c r="P230" i="25"/>
  <c r="P312" i="25"/>
  <c r="P313" i="25"/>
  <c r="P314" i="25"/>
  <c r="P405" i="25"/>
  <c r="P406" i="25"/>
  <c r="P15" i="25"/>
  <c r="P16" i="25"/>
  <c r="P41" i="25"/>
  <c r="P42" i="25"/>
  <c r="P80" i="25"/>
  <c r="P81" i="25"/>
  <c r="P147" i="25"/>
  <c r="P148" i="25"/>
  <c r="P149" i="25"/>
  <c r="P150" i="25"/>
  <c r="P231" i="25"/>
  <c r="P232" i="25"/>
  <c r="P315" i="25"/>
  <c r="P316" i="25"/>
  <c r="P317" i="25"/>
  <c r="P407" i="25"/>
  <c r="P17" i="25"/>
  <c r="P18" i="25"/>
  <c r="P43" i="25"/>
  <c r="P82" i="25"/>
  <c r="P83" i="25"/>
  <c r="P84" i="25"/>
  <c r="P85" i="25"/>
  <c r="P151" i="25"/>
  <c r="P152" i="25"/>
  <c r="P233" i="25"/>
  <c r="P234" i="25"/>
  <c r="P235" i="25"/>
  <c r="P236" i="25"/>
  <c r="P318" i="25"/>
  <c r="P408" i="25"/>
  <c r="P409" i="25"/>
  <c r="P410" i="25"/>
  <c r="P44" i="25"/>
  <c r="P45" i="25"/>
  <c r="P46" i="25"/>
  <c r="P86" i="25"/>
  <c r="P87" i="25"/>
  <c r="P88" i="25"/>
  <c r="P153" i="25"/>
  <c r="P154" i="25"/>
  <c r="P237" i="25"/>
  <c r="P238" i="25"/>
  <c r="P239" i="25"/>
  <c r="P319" i="25"/>
  <c r="P320" i="25"/>
  <c r="P321" i="25"/>
  <c r="P322" i="25"/>
  <c r="P323" i="25"/>
  <c r="P411" i="25"/>
  <c r="P412" i="25"/>
  <c r="P89" i="25"/>
  <c r="P155" i="25"/>
  <c r="P156" i="25"/>
  <c r="P157" i="25"/>
  <c r="P240" i="25"/>
  <c r="P241" i="25"/>
  <c r="P242" i="25"/>
  <c r="P324" i="25"/>
  <c r="P325" i="25"/>
  <c r="P326" i="25"/>
  <c r="P327" i="25"/>
  <c r="P413" i="25"/>
  <c r="P414" i="25"/>
  <c r="P415" i="25"/>
  <c r="P416" i="25"/>
  <c r="P19" i="25"/>
  <c r="P20" i="25"/>
  <c r="P21" i="25"/>
  <c r="P47" i="25"/>
  <c r="P90" i="25"/>
  <c r="P91" i="25"/>
  <c r="P158" i="25"/>
  <c r="P159" i="25"/>
  <c r="P160" i="25"/>
  <c r="P161" i="25"/>
  <c r="P243" i="25"/>
  <c r="P244" i="25"/>
  <c r="P245" i="25"/>
  <c r="P246" i="25"/>
  <c r="P247" i="25"/>
  <c r="P328" i="25"/>
  <c r="P329" i="25"/>
  <c r="P330" i="25"/>
  <c r="P331" i="25"/>
  <c r="P332" i="25"/>
  <c r="P417" i="25"/>
  <c r="P418" i="25"/>
  <c r="P419" i="25"/>
  <c r="P420" i="25"/>
  <c r="P92" i="25"/>
  <c r="P93" i="25"/>
  <c r="P162" i="25"/>
  <c r="P248" i="25"/>
  <c r="P249" i="25"/>
  <c r="P250" i="25"/>
  <c r="P251" i="25"/>
  <c r="P252" i="25"/>
  <c r="P253" i="25"/>
  <c r="P333" i="25"/>
  <c r="P334" i="25"/>
  <c r="P335" i="25"/>
  <c r="P336" i="25"/>
  <c r="P421" i="25"/>
  <c r="P422" i="25"/>
  <c r="P22" i="25"/>
  <c r="P48" i="25"/>
  <c r="P94" i="25"/>
  <c r="P163" i="25"/>
  <c r="P164" i="25"/>
  <c r="P254" i="25"/>
  <c r="P255" i="25"/>
  <c r="P337" i="25"/>
  <c r="P338" i="25"/>
  <c r="P339" i="25"/>
  <c r="P423" i="25"/>
  <c r="P424" i="25"/>
  <c r="P425" i="25"/>
  <c r="P23" i="25"/>
  <c r="P95" i="25"/>
  <c r="P96" i="25"/>
  <c r="P165" i="25"/>
  <c r="P166" i="25"/>
  <c r="P167" i="25"/>
  <c r="P256" i="25"/>
  <c r="P257" i="25"/>
  <c r="P258" i="25"/>
  <c r="P340" i="25"/>
  <c r="P341" i="25"/>
  <c r="P342" i="25"/>
  <c r="P426" i="25"/>
  <c r="P427" i="25"/>
  <c r="P24" i="25"/>
  <c r="P25" i="25"/>
  <c r="P49" i="25"/>
  <c r="P97" i="25"/>
  <c r="P98" i="25"/>
  <c r="P168" i="25"/>
  <c r="P259" i="25"/>
  <c r="P260" i="25"/>
  <c r="P261" i="25"/>
  <c r="P343" i="25"/>
  <c r="P344" i="25"/>
  <c r="P428" i="25"/>
  <c r="P429" i="25"/>
  <c r="P50" i="25"/>
  <c r="P99" i="25"/>
  <c r="P100" i="25"/>
  <c r="P101" i="25"/>
  <c r="P169" i="25"/>
  <c r="P170" i="25"/>
  <c r="P171" i="25"/>
  <c r="P172" i="25"/>
  <c r="P173" i="25"/>
  <c r="P262" i="25"/>
  <c r="P263" i="25"/>
  <c r="P345" i="25"/>
  <c r="P346" i="25"/>
  <c r="P347" i="25"/>
  <c r="P430" i="25"/>
  <c r="P459" i="25"/>
  <c r="P26" i="25"/>
  <c r="P27" i="25"/>
  <c r="P28" i="25"/>
  <c r="P29" i="25"/>
  <c r="P51" i="25"/>
  <c r="P52" i="25"/>
  <c r="P53" i="25"/>
  <c r="P54" i="25"/>
  <c r="P55" i="25"/>
  <c r="P56" i="25"/>
  <c r="P57" i="25"/>
  <c r="P58" i="25"/>
  <c r="P102" i="25"/>
  <c r="P103" i="25"/>
  <c r="P104" i="25"/>
  <c r="P105" i="25"/>
  <c r="P106" i="25"/>
  <c r="P107" i="25"/>
  <c r="P108" i="25"/>
  <c r="P109" i="25"/>
  <c r="P174" i="25"/>
  <c r="P175" i="25"/>
  <c r="P176" i="25"/>
  <c r="P177" i="25"/>
  <c r="P264" i="25"/>
  <c r="P265" i="25"/>
  <c r="P348" i="25"/>
  <c r="P349" i="25"/>
  <c r="P350" i="25"/>
  <c r="P351" i="25"/>
  <c r="P431" i="25"/>
  <c r="P432" i="25"/>
  <c r="P433" i="25"/>
  <c r="P434" i="25"/>
  <c r="P460" i="25"/>
  <c r="P30" i="25"/>
  <c r="P110" i="25"/>
  <c r="P111" i="25"/>
  <c r="P112" i="25"/>
  <c r="P178" i="25"/>
  <c r="P179" i="25"/>
  <c r="P180" i="25"/>
  <c r="P266" i="25"/>
  <c r="P267" i="25"/>
  <c r="P352" i="25"/>
  <c r="P353" i="25"/>
  <c r="P354" i="25"/>
  <c r="P355" i="25"/>
  <c r="P356" i="25"/>
  <c r="P357" i="25"/>
  <c r="P358" i="25"/>
  <c r="P359" i="25"/>
  <c r="P435" i="25"/>
  <c r="P436" i="25"/>
  <c r="P437" i="25"/>
  <c r="P438" i="25"/>
  <c r="P31" i="25"/>
  <c r="P59" i="25"/>
  <c r="P113" i="25"/>
  <c r="P181" i="25"/>
  <c r="P268" i="25"/>
  <c r="P269" i="25"/>
  <c r="P270" i="25"/>
  <c r="P360" i="25"/>
  <c r="P439" i="25"/>
  <c r="P32" i="25"/>
  <c r="P60" i="25"/>
  <c r="P114" i="25"/>
  <c r="P115" i="25"/>
  <c r="P182" i="25"/>
  <c r="P183" i="25"/>
  <c r="P361" i="25"/>
  <c r="P362" i="25"/>
  <c r="P440" i="25"/>
  <c r="P461" i="25"/>
  <c r="P116" i="25"/>
  <c r="P184" i="25"/>
  <c r="P185" i="25"/>
  <c r="P186" i="25"/>
  <c r="P187" i="25"/>
  <c r="P271" i="25"/>
  <c r="P272" i="25"/>
  <c r="P363" i="25"/>
  <c r="P364" i="25"/>
  <c r="P441" i="25"/>
  <c r="P442" i="25"/>
  <c r="P443" i="25"/>
  <c r="P9" i="25"/>
  <c r="P61" i="25"/>
  <c r="P62" i="25"/>
  <c r="P63" i="25"/>
  <c r="P117" i="25"/>
  <c r="P118" i="25"/>
  <c r="P119" i="25"/>
  <c r="P188" i="25"/>
  <c r="P189" i="25"/>
  <c r="P190" i="25"/>
  <c r="P191" i="25"/>
  <c r="P192" i="25"/>
  <c r="P193" i="25"/>
  <c r="P194" i="25"/>
  <c r="P273" i="25"/>
  <c r="P274" i="25"/>
  <c r="P275" i="25"/>
  <c r="P276" i="25"/>
  <c r="P277" i="25"/>
  <c r="P278" i="25"/>
  <c r="P365" i="25"/>
  <c r="P366" i="25"/>
  <c r="P367" i="25"/>
  <c r="P368" i="25"/>
  <c r="P444" i="25"/>
  <c r="P445" i="25"/>
  <c r="P120" i="25"/>
  <c r="P195" i="25"/>
  <c r="P196" i="25"/>
  <c r="P197" i="25"/>
  <c r="P198" i="25"/>
  <c r="P199" i="25"/>
  <c r="P279" i="25"/>
  <c r="P280" i="25"/>
  <c r="P281" i="25"/>
  <c r="P369" i="25"/>
  <c r="P370" i="25"/>
  <c r="P371" i="25"/>
  <c r="P446" i="25"/>
  <c r="P447" i="25"/>
  <c r="P64" i="25"/>
  <c r="P65" i="25"/>
  <c r="P121" i="25"/>
  <c r="P122" i="25"/>
  <c r="P123" i="25"/>
  <c r="P200" i="25"/>
  <c r="P201" i="25"/>
  <c r="P282" i="25"/>
  <c r="P372" i="25"/>
  <c r="P373" i="25"/>
  <c r="P448" i="25"/>
  <c r="P449" i="25"/>
  <c r="P462" i="25"/>
  <c r="P66" i="25"/>
  <c r="P124" i="25"/>
  <c r="P125" i="25"/>
  <c r="P202" i="25"/>
  <c r="P203" i="25"/>
  <c r="P283" i="25"/>
  <c r="P284" i="25"/>
  <c r="P374" i="25"/>
  <c r="P375" i="25"/>
  <c r="P450" i="25"/>
  <c r="P451" i="25"/>
  <c r="P33" i="25"/>
  <c r="P67" i="25"/>
  <c r="P68" i="25"/>
  <c r="P204" i="25"/>
  <c r="P205" i="25"/>
  <c r="P285" i="25"/>
  <c r="P286" i="25"/>
  <c r="P287" i="25"/>
  <c r="P376" i="25"/>
  <c r="P377" i="25"/>
  <c r="P378" i="25"/>
  <c r="P379" i="25"/>
  <c r="P452" i="25"/>
  <c r="P453" i="25"/>
  <c r="P463" i="25"/>
  <c r="P454" i="25"/>
  <c r="P69" i="25"/>
  <c r="P206" i="25"/>
  <c r="P207" i="25"/>
  <c r="P208" i="25"/>
  <c r="P288" i="25"/>
  <c r="P380" i="25"/>
  <c r="P381" i="25"/>
  <c r="P456" i="25"/>
  <c r="P34" i="25"/>
  <c r="P35" i="25"/>
  <c r="P126" i="25"/>
  <c r="P209" i="25"/>
  <c r="P210" i="25"/>
  <c r="P211" i="25"/>
  <c r="P289" i="25"/>
  <c r="P290" i="25"/>
  <c r="P291" i="25"/>
  <c r="P292" i="25"/>
  <c r="P293" i="25"/>
  <c r="P382" i="25"/>
  <c r="P383" i="25"/>
  <c r="P384" i="25"/>
  <c r="P457" i="25"/>
  <c r="P36" i="25"/>
  <c r="P458" i="25"/>
  <c r="Q9" i="25"/>
  <c r="K392" i="25" l="1"/>
  <c r="K91" i="25" l="1"/>
  <c r="K114" i="25"/>
  <c r="K60" i="25"/>
  <c r="K464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Ким Константин Павлович</author>
  </authors>
  <commentList>
    <comment ref="E17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Ким Константин Павлович:</t>
        </r>
        <r>
          <rPr>
            <sz val="9"/>
            <color indexed="81"/>
            <rFont val="Tahoma"/>
            <family val="2"/>
            <charset val="204"/>
          </rPr>
          <t xml:space="preserve">
две записи о проверке
</t>
        </r>
      </text>
    </comment>
    <comment ref="L43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Ким Константин Павлович:</t>
        </r>
        <r>
          <rPr>
            <sz val="9"/>
            <color indexed="81"/>
            <rFont val="Tahoma"/>
            <family val="2"/>
            <charset val="204"/>
          </rPr>
          <t xml:space="preserve">
км 75+000 - км 78+000
км 112+350 - км 119+000
км 131+000 - км 138+000
км 158+000 - км 166+000
км 167+000 - км 168+000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Ким Константин Павлович</author>
  </authors>
  <commentList>
    <comment ref="E66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Ким Константин Павлович:</t>
        </r>
        <r>
          <rPr>
            <sz val="9"/>
            <color indexed="81"/>
            <rFont val="Tahoma"/>
            <family val="2"/>
            <charset val="204"/>
          </rPr>
          <t xml:space="preserve">
две записи о проверке
</t>
        </r>
      </text>
    </comment>
    <comment ref="L31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Ким Константин Павлович:</t>
        </r>
        <r>
          <rPr>
            <sz val="9"/>
            <color indexed="81"/>
            <rFont val="Tahoma"/>
            <family val="2"/>
            <charset val="204"/>
          </rPr>
          <t xml:space="preserve">
км 75+000 - км 78+000
км 112+350 - км 119+000
км 131+000 - км 138+000
км 158+000 - км 166+000
км 167+000 - км 168+000</t>
        </r>
      </text>
    </comment>
  </commentList>
</comments>
</file>

<file path=xl/sharedStrings.xml><?xml version="1.0" encoding="utf-8"?>
<sst xmlns="http://schemas.openxmlformats.org/spreadsheetml/2006/main" count="9261" uniqueCount="1647">
  <si>
    <t>Подрядчик</t>
  </si>
  <si>
    <t>Адрес объекта</t>
  </si>
  <si>
    <t>щеб.</t>
  </si>
  <si>
    <t>щеб</t>
  </si>
  <si>
    <t>Номер контракта</t>
  </si>
  <si>
    <t>Доволенский</t>
  </si>
  <si>
    <t>Здвинский</t>
  </si>
  <si>
    <t>Каргатский</t>
  </si>
  <si>
    <t>Коченевский</t>
  </si>
  <si>
    <t>Кочковский</t>
  </si>
  <si>
    <t>Краснозерский</t>
  </si>
  <si>
    <t>Ордынский</t>
  </si>
  <si>
    <t>№ п/п</t>
  </si>
  <si>
    <t>Болотнинский</t>
  </si>
  <si>
    <t>Мошковский</t>
  </si>
  <si>
    <t>Тогучинский</t>
  </si>
  <si>
    <t>Выявленные дефекты</t>
  </si>
  <si>
    <t>Отметка об устранении</t>
  </si>
  <si>
    <t>Дата проверки</t>
  </si>
  <si>
    <t>ООО "Здвинское ДСУ"</t>
  </si>
  <si>
    <t>ИССО</t>
  </si>
  <si>
    <t>Новосибирский</t>
  </si>
  <si>
    <t>Барьерное ограждение</t>
  </si>
  <si>
    <t>Автопавильон</t>
  </si>
  <si>
    <t>Мощн., км. п.м., шт.</t>
  </si>
  <si>
    <t>Тип покрытия</t>
  </si>
  <si>
    <t>Дата окончания гарантийного срока по элементам</t>
  </si>
  <si>
    <t>ООО "Новосибирскагропромдорстрой"</t>
  </si>
  <si>
    <t>Барабинский</t>
  </si>
  <si>
    <t>Венгеровский</t>
  </si>
  <si>
    <t>Искитимский</t>
  </si>
  <si>
    <t>Карасукский</t>
  </si>
  <si>
    <t>Куйбышевский</t>
  </si>
  <si>
    <t>ООО "СтройДорСиб"</t>
  </si>
  <si>
    <t>Купинский</t>
  </si>
  <si>
    <t>Кыштовский</t>
  </si>
  <si>
    <t>Северный</t>
  </si>
  <si>
    <t>Сузунский</t>
  </si>
  <si>
    <t>Татарский</t>
  </si>
  <si>
    <t>Чановский</t>
  </si>
  <si>
    <t>Чистоозерный</t>
  </si>
  <si>
    <t>Черепановский</t>
  </si>
  <si>
    <t>ООО "Маслянинское ДРСУ"</t>
  </si>
  <si>
    <t>ООО "Сибирские Магистрали"</t>
  </si>
  <si>
    <t xml:space="preserve">Перечень </t>
  </si>
  <si>
    <t>Ответственный куратор</t>
  </si>
  <si>
    <t>Маслянинский</t>
  </si>
  <si>
    <t>Попелуха К.В.</t>
  </si>
  <si>
    <t>Токарев С.В.</t>
  </si>
  <si>
    <t>Малышкин С.С.</t>
  </si>
  <si>
    <t>ООО "СоюзДорСтрой"</t>
  </si>
  <si>
    <t>ООО "ИнвестСтройПроект"</t>
  </si>
  <si>
    <t>ООО "Союздорстрой"</t>
  </si>
  <si>
    <t>Сенатов А.Н</t>
  </si>
  <si>
    <t>Чулымский</t>
  </si>
  <si>
    <t>Блескунов А.А.</t>
  </si>
  <si>
    <t>ООО "СибДорТехнология"</t>
  </si>
  <si>
    <t>Колыванский</t>
  </si>
  <si>
    <t>ООО "НовосибДорСтрой"</t>
  </si>
  <si>
    <t>ООО "ВОСХОД"</t>
  </si>
  <si>
    <t>ООО "РОАД"</t>
  </si>
  <si>
    <t>Легостаево - Старососедово</t>
  </si>
  <si>
    <t>Поверхностная обработка</t>
  </si>
  <si>
    <t>км 15+776</t>
  </si>
  <si>
    <t xml:space="preserve">км 13+200 </t>
  </si>
  <si>
    <t>км 1+438-км3+593</t>
  </si>
  <si>
    <t xml:space="preserve">Дата сдачи объекта в эксплуатацию </t>
  </si>
  <si>
    <t>ООО "СДС"</t>
  </si>
  <si>
    <t>км 0+000-км 7+070</t>
  </si>
  <si>
    <t>км 27+500</t>
  </si>
  <si>
    <t>км 9+882</t>
  </si>
  <si>
    <t>км 0+697</t>
  </si>
  <si>
    <t>км 2+070</t>
  </si>
  <si>
    <t>ООО "СтройКонтинент"</t>
  </si>
  <si>
    <t>ЗАО СУ "Дорожник"</t>
  </si>
  <si>
    <t>Каптуревская Д.И.</t>
  </si>
  <si>
    <t>Шилякин А.А.</t>
  </si>
  <si>
    <t>Сенатов А.Н.</t>
  </si>
  <si>
    <t>Ипатьев П.А.</t>
  </si>
  <si>
    <t>ООО "Дорсиб плюс"</t>
  </si>
  <si>
    <t>Кузнецов А.Ю.</t>
  </si>
  <si>
    <t>км 21+558</t>
  </si>
  <si>
    <t>ООО "СТАВР"</t>
  </si>
  <si>
    <t>ООО "Алтайгазаппарат"</t>
  </si>
  <si>
    <t>Убинский</t>
  </si>
  <si>
    <t>Силивоньчик А.В.</t>
  </si>
  <si>
    <t>ООО "Вертикаль"</t>
  </si>
  <si>
    <t>ООО "НСП"</t>
  </si>
  <si>
    <t>70 км а/д "К-12" - Пихтовка - Пономаревка</t>
  </si>
  <si>
    <t>ООО "Автодорремонтехно"</t>
  </si>
  <si>
    <t>Подъезд к с. Красная Сибирь\2 км\</t>
  </si>
  <si>
    <t>ООО "СИБАГРОСТРОЙ"</t>
  </si>
  <si>
    <t>ООО "Сибдортехнология"</t>
  </si>
  <si>
    <t>ООО "СтройСити"</t>
  </si>
  <si>
    <t>Чингис - Нижнекаменка - Завъялово</t>
  </si>
  <si>
    <t>Северное - Чуваши - Кордон</t>
  </si>
  <si>
    <t>10 км а/д "Н-2519" - Варваровка</t>
  </si>
  <si>
    <t>ООО "Инвест-Урал"</t>
  </si>
  <si>
    <t>км 7+085</t>
  </si>
  <si>
    <t>Примечание</t>
  </si>
  <si>
    <t>Вакушин А.В.</t>
  </si>
  <si>
    <t>ООО "Люкс"</t>
  </si>
  <si>
    <t>а/б</t>
  </si>
  <si>
    <t>ООО "Сибдорстрой"</t>
  </si>
  <si>
    <t>Здвинск - 157 км а/д "К-01"</t>
  </si>
  <si>
    <t>7 км а/д "Н-0804" - Усть-Чем - 49 км а/д "К-28"</t>
  </si>
  <si>
    <t>35 км а/д "Н-0901" - Иванкино</t>
  </si>
  <si>
    <t>Коченево - Поваренка</t>
  </si>
  <si>
    <t>182 км а/д "К-17р" - Республиканский</t>
  </si>
  <si>
    <t>ООО "АвтоСтрой"</t>
  </si>
  <si>
    <t>Кыштовка - Малокрасноярка</t>
  </si>
  <si>
    <t>58 км а/д "К-15" - Пайвино</t>
  </si>
  <si>
    <t>73 км а/д "К-17р" - Верх-Ирмень</t>
  </si>
  <si>
    <t>ООО "МегаСтрой"</t>
  </si>
  <si>
    <t>Устюжанино - Новокузминка</t>
  </si>
  <si>
    <t>ООО СК "Магистраль"</t>
  </si>
  <si>
    <t>19 км а/д "К-01" - Николаевка</t>
  </si>
  <si>
    <t>ИП Чириков</t>
  </si>
  <si>
    <t>Тогучин - Елтышево (в гр. района)</t>
  </si>
  <si>
    <t>Убинское - Кундран</t>
  </si>
  <si>
    <t>Чаны - Песчаное Озеро</t>
  </si>
  <si>
    <t>12 км а/д "Н-3013" - Украинка</t>
  </si>
  <si>
    <t>СК Сибирь</t>
  </si>
  <si>
    <t>17 км а/д "Н-3105" - Чаячье - Елизаветинка</t>
  </si>
  <si>
    <t>22 км а/д "К-36" - Серебрянское</t>
  </si>
  <si>
    <t>ООО "Агропромдорстрой"</t>
  </si>
  <si>
    <t>км 0+000 - 
км 2+000</t>
  </si>
  <si>
    <t>№ 3608 от 26.05.2020г. На сумму 13 024,80 
(не оплачена)</t>
  </si>
  <si>
    <t>ООО СК"НСК-Строй"</t>
  </si>
  <si>
    <t>км 0+000 - 
км 3+000</t>
  </si>
  <si>
    <t>№ 3606 от 26.05.2020г. На сумму 8 779,29 (оплачена)</t>
  </si>
  <si>
    <t>358 км а/д "К-17р - Кучугур</t>
  </si>
  <si>
    <t>10 км а/д "Н-0904" - Мусы</t>
  </si>
  <si>
    <t>1282 км а/д "М-51" - Форпост-Каргат - Верх-Каргат - Натальинский</t>
  </si>
  <si>
    <t>ООО "Роад"</t>
  </si>
  <si>
    <t>15 км а/д "К-27" - Луговой</t>
  </si>
  <si>
    <t>№ 3610 от 26.05.2020г. На сумму 14 502,60 (не оплачена)</t>
  </si>
  <si>
    <t>ООО "КМС-Строймонтаж"</t>
  </si>
  <si>
    <t>км 34+022,64- км 37+933,12</t>
  </si>
  <si>
    <t>№ 3604 от 26.05.2020г. На сумму 45 332,60 (не оплачена)</t>
  </si>
  <si>
    <t>ООО "Стройсити"</t>
  </si>
  <si>
    <t>№5310 27.07.2020г (Пеня) на сумму 624 164,36, №5591 06.08.2020 (штраф) 100т.р., №5634 от 07.08.2020г. (пеня) 34,00554 т.р., №5461 03.08.2020г. 138,66803 т.р (пеня-штраф), №6114 25.08.2020 на 82 143,74(пеня)</t>
  </si>
  <si>
    <t>№ 3614 от 26.05.2020г. На сумму 30 816,47 (не оплачена)</t>
  </si>
  <si>
    <t>13 км а/д "К-14" - Карагужево</t>
  </si>
  <si>
    <t>щеб. и а/б</t>
  </si>
  <si>
    <t>№ 3611 от 26.05.2020г. На сумму 31 318,65 (оплачена)</t>
  </si>
  <si>
    <t>54 км а/д "М-52" - Завьялово - Факел Революции</t>
  </si>
  <si>
    <t>52 км а/д "М-52" - Искитим</t>
  </si>
  <si>
    <t xml:space="preserve"> ООО "КМС-Строймонтаж"</t>
  </si>
  <si>
    <t>км 2+076</t>
  </si>
  <si>
    <t>км 42+992</t>
  </si>
  <si>
    <t>Новосибирск - Красный Яр</t>
  </si>
  <si>
    <t>км 156+758</t>
  </si>
  <si>
    <t>щпс</t>
  </si>
  <si>
    <t>км 18+100</t>
  </si>
  <si>
    <t>ООО СК "Рубин"</t>
  </si>
  <si>
    <t>км 8+771</t>
  </si>
  <si>
    <t>Чаны - Венгерово - Кыштовка</t>
  </si>
  <si>
    <t xml:space="preserve"> 25.11.2025</t>
  </si>
  <si>
    <t xml:space="preserve"> 12.11.2025</t>
  </si>
  <si>
    <t xml:space="preserve"> 22.07.2026</t>
  </si>
  <si>
    <t xml:space="preserve"> 22.07.2025</t>
  </si>
  <si>
    <t xml:space="preserve"> 09.10.2026</t>
  </si>
  <si>
    <t xml:space="preserve"> 09.10.2025</t>
  </si>
  <si>
    <t xml:space="preserve"> 10.11.2026</t>
  </si>
  <si>
    <t xml:space="preserve"> 10.11.2025</t>
  </si>
  <si>
    <t xml:space="preserve"> 28.09.2026</t>
  </si>
  <si>
    <t xml:space="preserve"> 18.09.2025</t>
  </si>
  <si>
    <t xml:space="preserve"> 11.09.2026</t>
  </si>
  <si>
    <t xml:space="preserve"> 09.11.2025</t>
  </si>
  <si>
    <t xml:space="preserve"> 23.06.2026</t>
  </si>
  <si>
    <t>Силивончик А.В.</t>
  </si>
  <si>
    <t>АО "Новосибирскавтодор"</t>
  </si>
  <si>
    <t xml:space="preserve"> 05.11.2026</t>
  </si>
  <si>
    <t xml:space="preserve"> 17.09.2025</t>
  </si>
  <si>
    <t>Дорофеев И.С.</t>
  </si>
  <si>
    <t>Приложение № ___</t>
  </si>
  <si>
    <t>Мелконян С.А.</t>
  </si>
  <si>
    <t>Полозов В.В</t>
  </si>
  <si>
    <t>Иваков В.В.</t>
  </si>
  <si>
    <t xml:space="preserve">а/б </t>
  </si>
  <si>
    <t>км 13+327,54 - 
км 15+627,54</t>
  </si>
  <si>
    <t>ООО "СК Рубин"</t>
  </si>
  <si>
    <t>км 3+044,73 -
км 3+714,73</t>
  </si>
  <si>
    <t>ООО "Сибазстрой"</t>
  </si>
  <si>
    <t>км 2+000 -
км 5+000</t>
  </si>
  <si>
    <t>км 43+990 - 
км 52+490</t>
  </si>
  <si>
    <t>ООО "Стройдорсиб"</t>
  </si>
  <si>
    <t>ООО "СтройКабель"</t>
  </si>
  <si>
    <t>км 6+926 -
км 9+926</t>
  </si>
  <si>
    <t xml:space="preserve">а/б 
</t>
  </si>
  <si>
    <t>ИП Диденко Д.А.</t>
  </si>
  <si>
    <t>ООО "Инвестстройпроект"</t>
  </si>
  <si>
    <t>ООО "Дорстройцентр"</t>
  </si>
  <si>
    <t xml:space="preserve"> км 3+045,54 - 
км 4+112,54</t>
  </si>
  <si>
    <t>км 25+752 - 
км 31+685</t>
  </si>
  <si>
    <t>км 29+500 - 
км 31+500</t>
  </si>
  <si>
    <t>ООО "Эллипс"</t>
  </si>
  <si>
    <t>км 0+000 - 
км 2+002</t>
  </si>
  <si>
    <t>Коновалов С.В.</t>
  </si>
  <si>
    <t>км 16+500 - 
км 21+505</t>
  </si>
  <si>
    <t>Галинский Д.В.</t>
  </si>
  <si>
    <t>/03.09.2025/</t>
  </si>
  <si>
    <t>км 93+000 - 
км 95+900</t>
  </si>
  <si>
    <t>км 3+300 - 
км 6+602,41</t>
  </si>
  <si>
    <t>км 0+000 - 
км 1+800</t>
  </si>
  <si>
    <t>ООО "ОПЕС"</t>
  </si>
  <si>
    <t>км 10+500 -
км 11+800</t>
  </si>
  <si>
    <t>ООО "Сибстройцены"</t>
  </si>
  <si>
    <t>км 4+731,22</t>
  </si>
  <si>
    <t>км 112+000 -
км 117+000</t>
  </si>
  <si>
    <t>км 26+250</t>
  </si>
  <si>
    <t>км 0+692,60</t>
  </si>
  <si>
    <t>а//б</t>
  </si>
  <si>
    <t>км 29+000 - 
км 32+000</t>
  </si>
  <si>
    <t>Район</t>
  </si>
  <si>
    <t>Усть-Таркский</t>
  </si>
  <si>
    <t>Характер работ</t>
  </si>
  <si>
    <t>Код объекта</t>
  </si>
  <si>
    <t>КР</t>
  </si>
  <si>
    <t>Проект</t>
  </si>
  <si>
    <t>км 43+100</t>
  </si>
  <si>
    <t>км 21+900</t>
  </si>
  <si>
    <t>км 38+200</t>
  </si>
  <si>
    <t>Р</t>
  </si>
  <si>
    <t>Баганский</t>
  </si>
  <si>
    <t>КР ВПТ</t>
  </si>
  <si>
    <t>БКД</t>
  </si>
  <si>
    <t>Баган - Палецкое - Кучугур (в гр. района)</t>
  </si>
  <si>
    <t>Барабинск - Куйбышев</t>
  </si>
  <si>
    <t>20 км а/д "Н-0104"-Абакумово</t>
  </si>
  <si>
    <t>Здвинск - Барабинск</t>
  </si>
  <si>
    <t>Корнилово - Кармановка</t>
  </si>
  <si>
    <t>129 км а/д "Р-255" - Тогучин - Карпысак</t>
  </si>
  <si>
    <t>Подъезд к с. Здвинск \2 км\</t>
  </si>
  <si>
    <t>14 км а/д "К-05" - Петраки - Городище</t>
  </si>
  <si>
    <t>Здвинск - Верх - Урюм - Лянино - Мамон</t>
  </si>
  <si>
    <t>50 км а/д "К-13" - Советский</t>
  </si>
  <si>
    <t>Сузун - Битки - Преображенка - 18 км а/д "К-13" (в гр. района)</t>
  </si>
  <si>
    <t>Тогучин - Кудрино - Златоуст</t>
  </si>
  <si>
    <t>Новосибирск - Ленинск-Кузнецкий (в границах НСО)</t>
  </si>
  <si>
    <t>Тогучин - Степногутово</t>
  </si>
  <si>
    <t>104 км а/д "Р-256" - Черепаново - Маслянино</t>
  </si>
  <si>
    <t>9 км а/д "К-14" - Верх-Мильтюши - Куриловка</t>
  </si>
  <si>
    <t>Черепаново - Искра - Безменово</t>
  </si>
  <si>
    <t>22 км а/д "К-14" - Карасево</t>
  </si>
  <si>
    <t>28 км а/д "Н-3105" - Ольгино</t>
  </si>
  <si>
    <t>1337 км а/д "М-51" - Кузнецкий</t>
  </si>
  <si>
    <t xml:space="preserve">12 км а/д "Н-2904" - Новояркуль
</t>
  </si>
  <si>
    <t>Яркуль - Матюшкино - Новоалександровка</t>
  </si>
  <si>
    <t>53 км а/д "К-29" - Шарчино</t>
  </si>
  <si>
    <t>53 км а/д "К-29" - Битки - Артамоново</t>
  </si>
  <si>
    <t>29 км а/д "К-29" - Заковряжино - Шипуново</t>
  </si>
  <si>
    <t>30 км а/д "Н-2303" - Биаза - Останинка</t>
  </si>
  <si>
    <t>Новосибирск - Кочки - Павлодар (в пред. РФ)</t>
  </si>
  <si>
    <t>112 км а/д "К-18р" - Устюжанино - Новокузиминка</t>
  </si>
  <si>
    <t>Инская - Барышево - 39 км а/д "К-19р" (в границах района)</t>
  </si>
  <si>
    <t>60 км а/д "М-53" - Мошково - Белоярка</t>
  </si>
  <si>
    <t>30 км а/д "М-53 - Барлакский</t>
  </si>
  <si>
    <t>24 км а/д "М-53" - Локти (в гр. района)</t>
  </si>
  <si>
    <t>53 км а/д "К-15" - Борково</t>
  </si>
  <si>
    <t>30 км а/д "Н-1706" - Бочкаревка</t>
  </si>
  <si>
    <t>224 км а/д "К-17р" - Решеты</t>
  </si>
  <si>
    <t>296 км а/д "К-17р" - Полойка - Травное - Довольное (в гр. района)</t>
  </si>
  <si>
    <t>28 км а/д "К-10" - Лобино</t>
  </si>
  <si>
    <t>1км а/д "Н-151п1" - Степной - Орехов Лог</t>
  </si>
  <si>
    <t>1411 км а/д "М-51" - Новокремлевское</t>
  </si>
  <si>
    <t>1413 км а/д "М-51" - Колывань</t>
  </si>
  <si>
    <t>Каргат - Маршанское</t>
  </si>
  <si>
    <t>60 а/д "К-09" - Довольное</t>
  </si>
  <si>
    <t>63 км а/д "К-09р" - Сумы</t>
  </si>
  <si>
    <t>203 км а/д "К17р" - Каргат</t>
  </si>
  <si>
    <t>56 км а/д "Н-3118" - Чаинка - Тюменка</t>
  </si>
  <si>
    <t>Карасук - Хорошее - Свободный Труд - Калиновка</t>
  </si>
  <si>
    <t>52 км а/д "К-02" - Филошенка</t>
  </si>
  <si>
    <t>Куйбышев - Венгерово - гр. Омской области (старый Московский тракт)</t>
  </si>
  <si>
    <t>Здвинск - Довольное - 17 км а/д "К-09"</t>
  </si>
  <si>
    <t>60 км а/д "К-09" - Довольное</t>
  </si>
  <si>
    <t>27 км а/д "К-07" - Верх-Каргат - Берёзовка - Новощербаки</t>
  </si>
  <si>
    <t>72 км а/д "Р-256" - Легостаево - Чемское - 76 км а/д "К-16" (в гр. района)</t>
  </si>
  <si>
    <t>52 км а/д "Н-1408" - Константиновка - Новоалексеевка</t>
  </si>
  <si>
    <t>66 км а/д "Н-1408"- Ушково - Михайловка</t>
  </si>
  <si>
    <t>Куйбышев - Северное</t>
  </si>
  <si>
    <t>Абрамово - Старогребенщиково - Осинцево</t>
  </si>
  <si>
    <t>Куйбышев - Кондусла - гр. Убинского района</t>
  </si>
  <si>
    <t>37 км а/д "К-22" - Булатово - аул Омь</t>
  </si>
  <si>
    <t>20 км а/д "Н-1612" - Яркуль</t>
  </si>
  <si>
    <t>1286 км а/д "Р-254" - Каргат (восточный)</t>
  </si>
  <si>
    <t>203 км а/д "К-17р" - Каргат</t>
  </si>
  <si>
    <t>1402 км а/д "М-51" - Новомихайловка - Ермиловка</t>
  </si>
  <si>
    <t>Коченево - совхоз Коченевский</t>
  </si>
  <si>
    <t>Коченево - Целинное</t>
  </si>
  <si>
    <t>1408 км а/д "Р-254" - Крутологово</t>
  </si>
  <si>
    <t>Кыштовка - Орловка</t>
  </si>
  <si>
    <t>66 км а/д "К-15" - Елбань</t>
  </si>
  <si>
    <t>127 км а/д "К-19р" - Дубровка - Маслянино</t>
  </si>
  <si>
    <t>Сокур - Смоленский - Орск</t>
  </si>
  <si>
    <t>Новосибирск - Сокур (в гр. района)</t>
  </si>
  <si>
    <t>2 км а/д "Н-1910" - Новый Порос</t>
  </si>
  <si>
    <t>Советское шоссе</t>
  </si>
  <si>
    <t>12 км а/д "К-12" - Криводановка</t>
  </si>
  <si>
    <t>Кольцово - Академгородок</t>
  </si>
  <si>
    <t>67 км а/д "К-17р" - Верх-Ирмень - Березовка - Верх-Чик - гр. Коченевского района</t>
  </si>
  <si>
    <t>Венгерово - Минино - Верх-Красноярка - Северное (в гр. района)</t>
  </si>
  <si>
    <t>Венгерово - Минино - Верх-Красноярка - Северное (в гр. Района)</t>
  </si>
  <si>
    <t>14</t>
  </si>
  <si>
    <t>15</t>
  </si>
  <si>
    <t>15 км а/д "К-38" - Вассино - Дергоусово</t>
  </si>
  <si>
    <t>Горный - ст. Изынский</t>
  </si>
  <si>
    <t>18 км а/д "Н-2513" - Константиновка - Орловка</t>
  </si>
  <si>
    <t>992 км а/д "Р-254" - Купино - Карасук</t>
  </si>
  <si>
    <t>Шерстобитово - Залесный - 99 км а/д "К-30"</t>
  </si>
  <si>
    <t>Подъезд к г. Чулыму</t>
  </si>
  <si>
    <t>65 км а/д "К-30" - Осиновский - Сидоркино</t>
  </si>
  <si>
    <t>1237 км а/д "Р-254" - Крещенское</t>
  </si>
  <si>
    <t>Подъезд к ж/д вокзалу ст. Убинское</t>
  </si>
  <si>
    <t>105 км а/д "М-52" - Сузун</t>
  </si>
  <si>
    <t>Сузун - Каргаполово - Тараданово</t>
  </si>
  <si>
    <t>км 1+000 - 
км 1+447</t>
  </si>
  <si>
    <t>км 0+000 - 
км 1+000</t>
  </si>
  <si>
    <t>км 108+232 - 
км 112+000</t>
  </si>
  <si>
    <t>км 65+225 - 
км 66+100</t>
  </si>
  <si>
    <t>км 2+892 - 
км 3+392</t>
  </si>
  <si>
    <t>км 0+000 - 
км 0+200</t>
  </si>
  <si>
    <t>км 34+067 - 
км 37+273</t>
  </si>
  <si>
    <t>км 0+000 - 
км 1+140</t>
  </si>
  <si>
    <t>км 1+140 - 
км 1+545,54</t>
  </si>
  <si>
    <t>км 5+127 - 
км 5+907</t>
  </si>
  <si>
    <t>км 10+946 - 
км 11+731</t>
  </si>
  <si>
    <t>км 24+230 - 
км 29+000</t>
  </si>
  <si>
    <t>км 24+467 - 
км 24+627</t>
  </si>
  <si>
    <t>км 19+337,36 - 
км 19+960,83</t>
  </si>
  <si>
    <t>км 19+960,83 - 
км 20+564</t>
  </si>
  <si>
    <t>км 0+000 - 
км 0+643</t>
  </si>
  <si>
    <t>км 0+643 - 
км 0+888</t>
  </si>
  <si>
    <t>км 0+850 - 
км 1+350</t>
  </si>
  <si>
    <t>км 27+000 - 
км 29+000</t>
  </si>
  <si>
    <t>км 3+000 - 
км 4+000</t>
  </si>
  <si>
    <t>км 52+000 - 
км 54+000</t>
  </si>
  <si>
    <t>км 10+600 - 
км 11+900</t>
  </si>
  <si>
    <t>км 5+350 - 
км 7+350</t>
  </si>
  <si>
    <t>км 7+350 - 
км 9+350</t>
  </si>
  <si>
    <t>км 122+000 - 
км 124+184</t>
  </si>
  <si>
    <t>км 0+000 - 
км 3+081</t>
  </si>
  <si>
    <t>км 46+030 - 
км 48+030</t>
  </si>
  <si>
    <t>км 99+900 - 
км 101+900</t>
  </si>
  <si>
    <t>км 59+239 - 
км 62+589</t>
  </si>
  <si>
    <t>км 64+000 - 
км 67+500</t>
  </si>
  <si>
    <t>км 8+893 - 
км 10+093</t>
  </si>
  <si>
    <t>км 16+500 - 
км 19+000</t>
  </si>
  <si>
    <t>км 0+000 - 
км 7+000</t>
  </si>
  <si>
    <t>км 5+559,74 - 
км 10+559,74</t>
  </si>
  <si>
    <t>км 0+600 - 
км 4+000</t>
  </si>
  <si>
    <t>км 1+500 - 
км 4+500</t>
  </si>
  <si>
    <t>км 9+281 - 
км 12+281</t>
  </si>
  <si>
    <t>км 24+000 - 
км 29+000</t>
  </si>
  <si>
    <t>км 9+853 - 
км 10+114</t>
  </si>
  <si>
    <t>км 24+127 - 
км 27+127</t>
  </si>
  <si>
    <t>км 15+000 - 
км 18+000</t>
  </si>
  <si>
    <t>км 1+000 - 
км 3+010</t>
  </si>
  <si>
    <t>км 99+000 - 
км 100+500</t>
  </si>
  <si>
    <t>км 161+195 - 
км 163+365</t>
  </si>
  <si>
    <t>км 142+970 - 
км 146+800</t>
  </si>
  <si>
    <t>км 0+000 - 
км 1+542,17</t>
  </si>
  <si>
    <t>км 19+350 - 
км 20+650</t>
  </si>
  <si>
    <t>км 12+706 - 
км 16+706</t>
  </si>
  <si>
    <t xml:space="preserve">км 281+406 - 
км 286+400 </t>
  </si>
  <si>
    <t>км 2+615 - 
км 6+797</t>
  </si>
  <si>
    <t xml:space="preserve">км 3+750 - 
км 5+750 </t>
  </si>
  <si>
    <t>км 1+750 - 
км 3+750</t>
  </si>
  <si>
    <t>км 18+250 - 
км 19+350</t>
  </si>
  <si>
    <t>км 16+706 - 
км 18+250</t>
  </si>
  <si>
    <t>км 277+328 - 
км 281+406</t>
  </si>
  <si>
    <t>км 4+480 - 
км 5+600</t>
  </si>
  <si>
    <t>км 29+537 - 
км 30+537</t>
  </si>
  <si>
    <t>км 0+000 - 
км 2+001</t>
  </si>
  <si>
    <t>км 5+600 - 
км 6+800</t>
  </si>
  <si>
    <t>км 2+564 - 
км 3+564</t>
  </si>
  <si>
    <t>км 229+000 - 
км 232+000</t>
  </si>
  <si>
    <t>км 2+000 - 
км 4+000</t>
  </si>
  <si>
    <t>км 195+000 - 
км 200+000</t>
  </si>
  <si>
    <t>км 27+898,43 - 
км 31+707,58</t>
  </si>
  <si>
    <t>км 17+251 - 
км 19+451</t>
  </si>
  <si>
    <t>км 14+451 - 
км 17+251</t>
  </si>
  <si>
    <t>км 44+500 - 
км 46+750</t>
  </si>
  <si>
    <t>км 46+750 - 
км 49+000</t>
  </si>
  <si>
    <t>км 43+100 - 
км 44+500</t>
  </si>
  <si>
    <t>км 62+000 - 
км 66+000</t>
  </si>
  <si>
    <t>км 49+000 - 
км 51+000</t>
  </si>
  <si>
    <t>км 51+000 - 
км 53+000</t>
  </si>
  <si>
    <t>км 1+550 - 
км 4+500 (выборочно)</t>
  </si>
  <si>
    <t>км 130+000 - 
км 132+700</t>
  </si>
  <si>
    <t>км 4+000 - 
км 5+000</t>
  </si>
  <si>
    <t>км 79+273 - 
км 81+273</t>
  </si>
  <si>
    <t>км 2+300 - 
км 3+800</t>
  </si>
  <si>
    <t>км 38+112,64 - 
км 39+800,64</t>
  </si>
  <si>
    <t>км 21+387,43 - 
км 27+898,43</t>
  </si>
  <si>
    <t>км 3+978 - 
км 5+554</t>
  </si>
  <si>
    <t xml:space="preserve">км 6+600 - 
км 8+200 </t>
  </si>
  <si>
    <t>км 0+000 - 
км 1+102,87</t>
  </si>
  <si>
    <t>км 42+208,84 - 
км 45+208,84; км 46+950 - 
км 49+950;</t>
  </si>
  <si>
    <t xml:space="preserve"> км 49+950 - 
км 53+950</t>
  </si>
  <si>
    <t>км 53+950 - 
км 57+698,8</t>
  </si>
  <si>
    <t>км 0+000 - 
км 1+336,23</t>
  </si>
  <si>
    <t>км 8+000 - 
км 9+500</t>
  </si>
  <si>
    <t>км 20+000 - 
км 23+000</t>
  </si>
  <si>
    <t>км 68+000 - 
км 71+022,31</t>
  </si>
  <si>
    <t>км 122+000 - 
км 129+000</t>
  </si>
  <si>
    <t>км 118+000 - 
км 122+000</t>
  </si>
  <si>
    <t>км 20+000 - 
км 22+000</t>
  </si>
  <si>
    <t>км 1+130 - 
км 3+688</t>
  </si>
  <si>
    <t>км 2+831 - 
км 3+888</t>
  </si>
  <si>
    <t>км 183+300 - 
км 184+600</t>
  </si>
  <si>
    <t>км 196+000 - 
км 198+000</t>
  </si>
  <si>
    <t xml:space="preserve">км 7+070 - 
км 11+447,07 </t>
  </si>
  <si>
    <t>км 0+000 - 
км 2+317</t>
  </si>
  <si>
    <t>км 0+000 - 
км 4+759</t>
  </si>
  <si>
    <t>км 11+800 - 
км 13+000</t>
  </si>
  <si>
    <t>км 102+872 - 
км 105+872</t>
  </si>
  <si>
    <t>0+000 - 
3+300</t>
  </si>
  <si>
    <t xml:space="preserve"> км 14+000 - 
км 16+000</t>
  </si>
  <si>
    <t>км 6+746 - 
км 10+746</t>
  </si>
  <si>
    <t>км 14+000 - 
км 16+000</t>
  </si>
  <si>
    <t>км 16+000 - 
км 18+000</t>
  </si>
  <si>
    <t>км 83+790 - 
км 88+790</t>
  </si>
  <si>
    <t>км 98+010 - 
км 100+000</t>
  </si>
  <si>
    <t xml:space="preserve"> км 81+765 - 
км 83+239</t>
  </si>
  <si>
    <t>км 43+000 - 
км 48+000</t>
  </si>
  <si>
    <t>км 96+009 - 
км 98+010</t>
  </si>
  <si>
    <t>км 97+000 - 
км 100+501</t>
  </si>
  <si>
    <t>км 114+210 - 
км 116+240,58</t>
  </si>
  <si>
    <t>км 93+999 - 
км 97+000</t>
  </si>
  <si>
    <t>км 29+000 - 
км 32+151</t>
  </si>
  <si>
    <t xml:space="preserve">км 112+033 - 
км 113+233 </t>
  </si>
  <si>
    <t>км 32+151 - 
км 36+241</t>
  </si>
  <si>
    <t>км 3+593 - 
км 5+019</t>
  </si>
  <si>
    <t>км 132+000 - 
км 137+000</t>
  </si>
  <si>
    <t>км 4+000 - 
км 6+248; 
км 12+341 - 
км 14+093;
км 17+000 -
км 18+000</t>
  </si>
  <si>
    <t>км 0+000 - 
км 0+792</t>
  </si>
  <si>
    <t>км 77+169 -
км 83+155; 
км 100+964 - 
км 101+188</t>
  </si>
  <si>
    <t>км 14+000 -
км 18+000</t>
  </si>
  <si>
    <t>км 16+750 - 
км 23+000; 
км 28+250 - 
км 33+250</t>
  </si>
  <si>
    <t>км 12+712 - 
км 13+305; 
км 17+000 - 
км 18+420</t>
  </si>
  <si>
    <t>км 23+000 - 
км 28+250</t>
  </si>
  <si>
    <t>км 222+205 - 
км 223+905</t>
  </si>
  <si>
    <t>км 195+000 -
км 196+000</t>
  </si>
  <si>
    <t>км 194+000 - 
км 195+000</t>
  </si>
  <si>
    <t>км 21+147 - 
км 26+147</t>
  </si>
  <si>
    <t>км 29+000 - 
км 31+000; 
км 16+147 - 
км 21+147</t>
  </si>
  <si>
    <t>км 4+921 - 
км 5+101</t>
  </si>
  <si>
    <t>км 52+000 - 
км 55+000; 
км 76+330 - 
км 81+330</t>
  </si>
  <si>
    <t>км 61+748 - 
км 63+188</t>
  </si>
  <si>
    <t>км 2+116 - 
км 11+116</t>
  </si>
  <si>
    <t>км 24+500 - 
км 26+500</t>
  </si>
  <si>
    <t>км 111+730 - 
км 112+330</t>
  </si>
  <si>
    <t>км 32+100 - 
км 36+070; 
км 45+208,84 - 
км 46+950</t>
  </si>
  <si>
    <t>км 8+300 -
км 10+750</t>
  </si>
  <si>
    <t>км 3+100 - 
км 4+645; 
км 5+713 - 
км 7+155</t>
  </si>
  <si>
    <t>км 7+155 - 
км 8+812</t>
  </si>
  <si>
    <t>км 0+000 - 
км 3+100</t>
  </si>
  <si>
    <t>км 20+200 - 
км 20+900</t>
  </si>
  <si>
    <t>км 8+812 - 
км 10+802</t>
  </si>
  <si>
    <t>км 4+526 - 
км 5+026</t>
  </si>
  <si>
    <t>км 4+149 - 
км 5+224; 
км 7+024 - 
км 7+682</t>
  </si>
  <si>
    <t>км 15+335 - 
км 16+318, 
км 16+351 - 
км 16+795</t>
  </si>
  <si>
    <t>км 5+200 - 
км 6+700</t>
  </si>
  <si>
    <t>км 5+000 - 
км 6+088</t>
  </si>
  <si>
    <t>км 20+247</t>
  </si>
  <si>
    <t>км 22+175</t>
  </si>
  <si>
    <t>км 16+100 - 
км 16+600</t>
  </si>
  <si>
    <t>км 137+617 -
км 142+617</t>
  </si>
  <si>
    <t>км 49+000 - 
км 51+000;
км 56+788 - 
км 57+288</t>
  </si>
  <si>
    <t>км 41+500 - 
км 43+100</t>
  </si>
  <si>
    <t>км 51+800 - 
км 52+500</t>
  </si>
  <si>
    <t xml:space="preserve"> км 3+564 - 
км 4+864</t>
  </si>
  <si>
    <t>км 5+600 - 
км 3+930</t>
  </si>
  <si>
    <t>км 5+581 - 
км 7+731</t>
  </si>
  <si>
    <t>км 17+700 - 
км 18+510</t>
  </si>
  <si>
    <t>км 0+756 - 
км 2+809</t>
  </si>
  <si>
    <t>км 0+024 - 
км 1+920; 
км 14+279 - 
км 15+572</t>
  </si>
  <si>
    <t>км 9+000 - 
км 10+948</t>
  </si>
  <si>
    <t>км 28+412 - 
км 29+762</t>
  </si>
  <si>
    <t>км 0+000 - 
км 1+750</t>
  </si>
  <si>
    <t>км 141+970- 
км 142+970;
км 172+000 - 
 км 173+000; 
км 173+000 - 
км 177+000</t>
  </si>
  <si>
    <t>км 351+500 - км 357+000</t>
  </si>
  <si>
    <t>км 39+796 - км 46+800</t>
  </si>
  <si>
    <t>км 108+765 - км 112+332</t>
  </si>
  <si>
    <t xml:space="preserve">км 16+127 - 
км 21+127 </t>
  </si>
  <si>
    <t>км 5+281 - 
км 6+281</t>
  </si>
  <si>
    <t>км 413+550 - 
км 414+150</t>
  </si>
  <si>
    <t>км 2+106</t>
  </si>
  <si>
    <t>км 10+000 - 
км 11+000; 
км 15+000 - 
км 16+500</t>
  </si>
  <si>
    <t>км 116+800 - 
км 119+800; 
км 126+000 - 
км 127+000</t>
  </si>
  <si>
    <t>км 13+397 - 
км 15+011</t>
  </si>
  <si>
    <t>км 57+890 - 
км 58+890</t>
  </si>
  <si>
    <t>км 98+000 -
км 99+900</t>
  </si>
  <si>
    <t>км 42+053 - 
км 44+053</t>
  </si>
  <si>
    <t>км 30+000 - 
км 32+000</t>
  </si>
  <si>
    <t>км 6+484 - 
км 7+150; 
км 7+650 - 
км 9+853</t>
  </si>
  <si>
    <t xml:space="preserve">км 4+000 - 
км 7+000 </t>
  </si>
  <si>
    <t>км 41+385 - 
км 43+003</t>
  </si>
  <si>
    <t>км 14+591</t>
  </si>
  <si>
    <t>км 19+529 -
км 21+259</t>
  </si>
  <si>
    <t>км 10+644</t>
  </si>
  <si>
    <t>км 0+229</t>
  </si>
  <si>
    <t>км 4+595 - 
км 6+030</t>
  </si>
  <si>
    <t>км 13+995</t>
  </si>
  <si>
    <t>км 4+895</t>
  </si>
  <si>
    <t>км 87+267 - 
км 88+049</t>
  </si>
  <si>
    <t>км 10+350, 
км 11+400</t>
  </si>
  <si>
    <t>км 4+895 - 
км 4+955</t>
  </si>
  <si>
    <t>км 19+095</t>
  </si>
  <si>
    <t>км 14+150 -
км 14+680</t>
  </si>
  <si>
    <t>км 14+680 -
км 15+337,69</t>
  </si>
  <si>
    <t>км 64+656 -
км 66+052</t>
  </si>
  <si>
    <t>км 20+961</t>
  </si>
  <si>
    <t>км 3+345</t>
  </si>
  <si>
    <t>км 21+654</t>
  </si>
  <si>
    <t>км 0+000 -
 км 0+367</t>
  </si>
  <si>
    <t>км 20+346,6</t>
  </si>
  <si>
    <t>км 1+971 - 
км 2+381; 
км 3+441 -
км 4+401; 
км 5+994 - 
км 6+694</t>
  </si>
  <si>
    <t>км 11+223</t>
  </si>
  <si>
    <t>км 36+390</t>
  </si>
  <si>
    <t>км 4+753 - 
км 4+853; 
км 6+837 - 
км 7+387; 
км 7+940 - 
км 8+880</t>
  </si>
  <si>
    <t>км 0+000 - 
км 1+968;
км 2+381 - 
км 3+421; 
км 4+401 - 
км 4+689; 
км 4+853 - 
км 5+965;
км 6+694 - 
км 6+955; 
км 7+387 - 
км 7+753</t>
  </si>
  <si>
    <t>км 12+930 - 
км 14+650</t>
  </si>
  <si>
    <t>км 6+997 - 
км 7+497</t>
  </si>
  <si>
    <t xml:space="preserve">км 0+024,17 - км 3+147,13 </t>
  </si>
  <si>
    <t>км 107+000 - 
км 108+232</t>
  </si>
  <si>
    <t>км 7+312</t>
  </si>
  <si>
    <t>Ф.2018.206630 
от 25.05 2018</t>
  </si>
  <si>
    <t>Ф.2017.154801 
от 11.05.2017</t>
  </si>
  <si>
    <t>Ф.2017.123861 
от 25.04.2017</t>
  </si>
  <si>
    <t>0851200000621003465 
от 19.07.2021</t>
  </si>
  <si>
    <t xml:space="preserve">Ф.2017.431003 
от 12.10.2017 </t>
  </si>
  <si>
    <t xml:space="preserve">Ф.2018.377737 
от 09.08.2018 </t>
  </si>
  <si>
    <t>0851200000620004700 
от 28.09.2020</t>
  </si>
  <si>
    <t>0851200000620002810 
от 22.06.2020</t>
  </si>
  <si>
    <t>0851200000619001863 
от 07.06.2019</t>
  </si>
  <si>
    <t>Ф.2018.197132 
от 15.05.2018</t>
  </si>
  <si>
    <t>0851200000621003117 
от 29.06.2021</t>
  </si>
  <si>
    <t>Ф.2017.208983 
от 15.06.2017</t>
  </si>
  <si>
    <t>Ф.2017.20957 
от 30.01.2017</t>
  </si>
  <si>
    <t>Ф.2017.333459 
от 07.08.2017</t>
  </si>
  <si>
    <t>Ф.2017.412388 
от 25.09.2017</t>
  </si>
  <si>
    <t>0851200000620004686 
от 28.09.2020</t>
  </si>
  <si>
    <t>Ф.2018.145149 
от 23.04.2018</t>
  </si>
  <si>
    <t>Ф.2017.208991 
от 14.06.2017</t>
  </si>
  <si>
    <t>Ф.2017.400393 
от 19.09.2017</t>
  </si>
  <si>
    <t>Ф.2018.375459 
от 08.08.2018</t>
  </si>
  <si>
    <t>Ф.2017.276303 
от 21.06.2017</t>
  </si>
  <si>
    <t>Ф.2017.180255 
от 01.06.2017</t>
  </si>
  <si>
    <t>Ф.2017.197258 
от 07.06.2017</t>
  </si>
  <si>
    <t>0851200000619004331 
от 26.08.2019</t>
  </si>
  <si>
    <t>Ф.2017.154806 
от 11.05.2017</t>
  </si>
  <si>
    <t>0851200000619007715 
от 16.12.2019</t>
  </si>
  <si>
    <t>0851200000619001860 
от 07.06.2019</t>
  </si>
  <si>
    <t xml:space="preserve">Ф.2017.426099 
от 05.10.2017 </t>
  </si>
  <si>
    <t>Ф.2018.229390 
от 28.05.2018</t>
  </si>
  <si>
    <t>Ф.2017.404837 
от 19.09.2017</t>
  </si>
  <si>
    <t>0851200000619004594 
от 02.09.2019</t>
  </si>
  <si>
    <t>0851200000619001986 
от 14.06.2019</t>
  </si>
  <si>
    <t>Ф.2017.224422 
от 20.06.2017</t>
  </si>
  <si>
    <t>Ф.2018.42941 
от 05.02.2018</t>
  </si>
  <si>
    <t>Ф.2018.93273 
от 19.03.2018</t>
  </si>
  <si>
    <t>0851200000619008861 
от 03.02.2020</t>
  </si>
  <si>
    <t>Ф.2017.197188 
от 08.06.2017</t>
  </si>
  <si>
    <t xml:space="preserve">0851200000620001067 
от 19.03.2020 </t>
  </si>
  <si>
    <t>Ф.2016.417044 
от 23.12.2016</t>
  </si>
  <si>
    <t>0851200000619004691 
от 16.09.2019</t>
  </si>
  <si>
    <t>Ф.2016.410903 
от 23.12.2016</t>
  </si>
  <si>
    <t>Ф.2018.229396 
от 29.05.2018</t>
  </si>
  <si>
    <t>0851200000620001755 
от 25.05.2020</t>
  </si>
  <si>
    <t>0851200000619001987 
от 03.06.2019</t>
  </si>
  <si>
    <t>0851200000620000252 
от 05.03.2020</t>
  </si>
  <si>
    <t>0851200000619001522 
от 27.05.2019</t>
  </si>
  <si>
    <t>Ф.2017.404862 
от 18.09.2017</t>
  </si>
  <si>
    <t>0851200000620004740 
от 02.10.2020</t>
  </si>
  <si>
    <t>0851200000620004258 
от 07.09.2020</t>
  </si>
  <si>
    <t>Ф.2017.275894 
от 10.07.2017</t>
  </si>
  <si>
    <t>Ф.2017.257489 
от 05.07.2017</t>
  </si>
  <si>
    <t>Ф.2018.297294 
от 04.07.2018</t>
  </si>
  <si>
    <t>Ф.2017.199695 
от 06.06.2017</t>
  </si>
  <si>
    <t>Ф.2017.398123 
от 19.09.2017</t>
  </si>
  <si>
    <t>Ф.2018.317647 
от 10.07.2018</t>
  </si>
  <si>
    <t>0851200000620000093 
от 25.02.2020</t>
  </si>
  <si>
    <t>0851200000619001255 
от 18.05.2019</t>
  </si>
  <si>
    <t xml:space="preserve">0851200000619001597 
от 03.06.2019 </t>
  </si>
  <si>
    <t>Ф.2017.276097 
от 13.07.2017</t>
  </si>
  <si>
    <t>0851200000619004302 
от 26.08.2019</t>
  </si>
  <si>
    <t>0851200000619008869 
от 24.01.2020</t>
  </si>
  <si>
    <t>0851200000620000086 
от 06.03.2020</t>
  </si>
  <si>
    <t>0851200000620002137 
от 25.05.2020</t>
  </si>
  <si>
    <t>0851200000620006523 
от 23.12.2020</t>
  </si>
  <si>
    <t>0851200000621003659 
от 19.07.2021</t>
  </si>
  <si>
    <t>0851200000620003179 
от 10.07.2020</t>
  </si>
  <si>
    <t>0851200000619006744 
от 05.12.2019</t>
  </si>
  <si>
    <t>0851200000620001850 
от 19.05.2020</t>
  </si>
  <si>
    <t>0851200000620006492 
от 15.12.2020</t>
  </si>
  <si>
    <t>0851200000620002229 
от 02.06.2020</t>
  </si>
  <si>
    <t>0851200000620000045 
от 06.03.2020</t>
  </si>
  <si>
    <t>0851200000620006575 
от 15.12.2020</t>
  </si>
  <si>
    <t>0851200000621000193 
от 02.03.2021</t>
  </si>
  <si>
    <t>0851200000621001843 
от 12.05.2021</t>
  </si>
  <si>
    <t xml:space="preserve">0851200000620004098 
от 02.09.2020 </t>
  </si>
  <si>
    <t>0851200000619008105 
от 24.12.2019</t>
  </si>
  <si>
    <t>Ф.2018.213478 
от 21.05.2018</t>
  </si>
  <si>
    <t>0851200000619008910 
от 27.01.2020</t>
  </si>
  <si>
    <t>0851200000621000755 
от 30.03.2021</t>
  </si>
  <si>
    <t>0851200000621002588 
от 16.06.2021</t>
  </si>
  <si>
    <t>0851200000619001823 
от 02.06.2019</t>
  </si>
  <si>
    <t xml:space="preserve">0851200000620002815 
от 30.06.2020 </t>
  </si>
  <si>
    <t>0851200000621000528 
от 16.03.2021</t>
  </si>
  <si>
    <t>0851200000620002984 
от 03.07.2020</t>
  </si>
  <si>
    <t>0851200000621002461 
от 11.06.2021</t>
  </si>
  <si>
    <t>Ф.2017.163475 
от 15.05.2017</t>
  </si>
  <si>
    <t xml:space="preserve">0851200000620000781 
от 06.03.2020 </t>
  </si>
  <si>
    <t>0851200000619001755 
от 03.06.2019</t>
  </si>
  <si>
    <t xml:space="preserve">0851200000619004735 
от 10.09.2019 </t>
  </si>
  <si>
    <t xml:space="preserve">0851200000620000778 
от 06.03.2020 </t>
  </si>
  <si>
    <t>0851200000619008804 
от 16.01.2020</t>
  </si>
  <si>
    <t>0851200000621004533 
от 24.08.2021</t>
  </si>
  <si>
    <t>0851200000619001994 
от 03.06.2019</t>
  </si>
  <si>
    <t>0851200000619001988 
от 04.06.2019</t>
  </si>
  <si>
    <t>0851200000620006756 
от 22.12.2020</t>
  </si>
  <si>
    <t>0851200000620006520 
от 14.12.2020</t>
  </si>
  <si>
    <t>0851200000620005454 
от 13.11.2020</t>
  </si>
  <si>
    <t>0851200000619001738 
от 02.06.2019</t>
  </si>
  <si>
    <t>Ф.2018.224330 
от 28.05.2018</t>
  </si>
  <si>
    <t>0851200000620001710 
от 19.05.2020</t>
  </si>
  <si>
    <t>0851200000620000006 
от 25.02.2020</t>
  </si>
  <si>
    <t>0851200000621003575 
от 19.07.2021</t>
  </si>
  <si>
    <t>0851200000619001528 
от 26.05.2019</t>
  </si>
  <si>
    <t>0851200000619001753 
от 30.05.2019</t>
  </si>
  <si>
    <t>Ф.2018.270679 
от 19.06.2018</t>
  </si>
  <si>
    <t>0851200000620004321 
от 07.09.2020</t>
  </si>
  <si>
    <t>0851200000620002007 
от 29.05.2020</t>
  </si>
  <si>
    <t xml:space="preserve">0851200000620000134 
от 11.03.2020 </t>
  </si>
  <si>
    <t>0851200000620004087 
от 08.09.2020</t>
  </si>
  <si>
    <t>0851200000621001637 
от 30.04.2021</t>
  </si>
  <si>
    <t>0851200000620004657 
от 05.10.2020</t>
  </si>
  <si>
    <t>0851200000620007104 
от 30.12.2020</t>
  </si>
  <si>
    <t>0851200000621000145 
от 01.03.2021</t>
  </si>
  <si>
    <t>0851200000620004632 
от 05.10.2020</t>
  </si>
  <si>
    <t xml:space="preserve">Ф.2017.426163 
от 05.10.2017 </t>
  </si>
  <si>
    <t xml:space="preserve">0851200000620002409 
от 09.06.2020 </t>
  </si>
  <si>
    <t>0851200000620000048 
от 26.02.2020</t>
  </si>
  <si>
    <t>0851200000620001642 
от 12.05.2020</t>
  </si>
  <si>
    <t>0851200000620006833 
от 24.12.2020</t>
  </si>
  <si>
    <t>0851200000621000756 
от 30.03.2021</t>
  </si>
  <si>
    <t>0851200000619001818 
от 02.06.2019</t>
  </si>
  <si>
    <t>0851200000620002539 
от 16.06.2020</t>
  </si>
  <si>
    <t>0851200000619007721 
от 16.12.2019</t>
  </si>
  <si>
    <t>0851200000621001594 
от 04.05.2021</t>
  </si>
  <si>
    <t>0851200000620006519 
от 14.12.2020</t>
  </si>
  <si>
    <t>0851200000620000910 
от 08.04.2020</t>
  </si>
  <si>
    <t>Ф.2018.420281 
от 10.09.2018</t>
  </si>
  <si>
    <t>0851200000620002447 
от 15.06.2020</t>
  </si>
  <si>
    <t>0851200000620002288 
от 05.06.2020</t>
  </si>
  <si>
    <t>0851200000621001485 
от 30.04.2021</t>
  </si>
  <si>
    <t>0851200000620004570 
от 25.09.2020</t>
  </si>
  <si>
    <t>0851200000620004460 
от 15.09.2020</t>
  </si>
  <si>
    <t>0851200000619001758 
от 03.06.2019</t>
  </si>
  <si>
    <t>0851200000619001758 
от 03.06.2020</t>
  </si>
  <si>
    <t>0851200000619004861 
от 16.09.2019</t>
  </si>
  <si>
    <t>0851200000620001852 
от 19.05.2020</t>
  </si>
  <si>
    <t>0851200000620000008 
от 25.02.2020</t>
  </si>
  <si>
    <t>0851200000621000754 
от 30.03.2021</t>
  </si>
  <si>
    <t>0851200000621001529 
от 04.05.2021</t>
  </si>
  <si>
    <t>0851200000620004441 
от 16.09.2020</t>
  </si>
  <si>
    <t>0851200000621000939 
от 06.04.2021</t>
  </si>
  <si>
    <t>0851200000620003527 
от 27.07.2020</t>
  </si>
  <si>
    <t>0851200000620000009 
от 25.02.2020</t>
  </si>
  <si>
    <t>0851200000620005224 
от 27.10.2020</t>
  </si>
  <si>
    <t>0851200000620006522 
от 11.12.2020</t>
  </si>
  <si>
    <t>0851200000619001302 
от 28.05.2019</t>
  </si>
  <si>
    <t>Ф.2017.180242 
от 29.05.2017</t>
  </si>
  <si>
    <t>Ф.2017.161493 
от 15.05.2017</t>
  </si>
  <si>
    <t>0851200000620001036 
от 27.04.2020</t>
  </si>
  <si>
    <t>0851200000621001913 
от 01.06.2021</t>
  </si>
  <si>
    <t>0851200000620000052 
от 28.02.2020</t>
  </si>
  <si>
    <t>0851200000621001530 
от 04.05.2021</t>
  </si>
  <si>
    <t>0851200000619001791 
от 06.06.2019</t>
  </si>
  <si>
    <t>0851200000619002261 
от 14.06.2019</t>
  </si>
  <si>
    <t>0851200000620001579 
от 08.05.2020</t>
  </si>
  <si>
    <t>0851200000619008963 
от 27.01.2020</t>
  </si>
  <si>
    <t>0851200000620000013 
от 06.03.2020</t>
  </si>
  <si>
    <t>0851200000620000035 
от 26.02.2020</t>
  </si>
  <si>
    <t>0851200000620006699 
от 21.12.2020</t>
  </si>
  <si>
    <t>0851200000619001989 
от 10.06.2019</t>
  </si>
  <si>
    <t>0851200000619001865 
от 03.06.2019</t>
  </si>
  <si>
    <t>0851200000619001565 
от 26.05.2019</t>
  </si>
  <si>
    <t>0851200000619004736 
от 13.09.2019</t>
  </si>
  <si>
    <t>0851200000619001615 
от 05.06.2019</t>
  </si>
  <si>
    <t>Ф.2017.199683 
от 05.06.2017</t>
  </si>
  <si>
    <t>Ф.2016.300246 
от 18.10.2016</t>
  </si>
  <si>
    <t>Ф.2018.42903 
от 07.02.2018</t>
  </si>
  <si>
    <t>Ф.2018.107794 
от 27.03.2018</t>
  </si>
  <si>
    <t>Ф.2017.285148 
от 16.07.2017</t>
  </si>
  <si>
    <t>0851200000620000011 
от 25.02.2020</t>
  </si>
  <si>
    <t>0851200000620000014 
от 25.02.2020</t>
  </si>
  <si>
    <t>0851200000620002642 
от 19.06.2020</t>
  </si>
  <si>
    <t>0851200000621000374 
от 09.03.2021</t>
  </si>
  <si>
    <t>0851200000621000375 
от 09.03.2021</t>
  </si>
  <si>
    <t>0851200000619001264 
от 06.05.2019</t>
  </si>
  <si>
    <t>0851200000620001544 
от 06.05.2020</t>
  </si>
  <si>
    <t>0851200000620004060 
от 31.08.2020</t>
  </si>
  <si>
    <t>0851200000620007120 
от 28.12.2020</t>
  </si>
  <si>
    <t>0851200000619001730 
от 26.05.2019</t>
  </si>
  <si>
    <t>0851200000620004724 
от 02.10.2020</t>
  </si>
  <si>
    <t>0851200000621000574 
от 15.03.2021</t>
  </si>
  <si>
    <t>0851200000621000529 
от 16.03.2021</t>
  </si>
  <si>
    <t>0851200000620003309 
от 17.07.2020</t>
  </si>
  <si>
    <t>0851200000620000010 
от 25.02.2020</t>
  </si>
  <si>
    <t>0851200000620004061 
от 31.08.2020</t>
  </si>
  <si>
    <t>0851200000620003469 
от 28.07.2020</t>
  </si>
  <si>
    <t>0851200000619006648 
от 12.11.2019</t>
  </si>
  <si>
    <t>0851200000619007987 
от 23.12.2019</t>
  </si>
  <si>
    <t>0851200000620006493 
от 15.12.2020</t>
  </si>
  <si>
    <t>0851200000621000573 
от 16.03.2021</t>
  </si>
  <si>
    <t>0851200000620001950 
от 25.05.2020</t>
  </si>
  <si>
    <t>0851200000620000378 
от 16.03.2020</t>
  </si>
  <si>
    <t>0851200000621000231 
от 03.03.2021</t>
  </si>
  <si>
    <t>0851200000620001672 
от 12.05.2020</t>
  </si>
  <si>
    <t>0851200000620003739 
от 10.08.2020</t>
  </si>
  <si>
    <t>0851200000621003973 
от 02.08.2021</t>
  </si>
  <si>
    <t>0851200000620001951 
от 25.05.2020</t>
  </si>
  <si>
    <t>0851200000620000041 
от 03.03.2020</t>
  </si>
  <si>
    <t>0851200000620001903 
от 29.05.2020</t>
  </si>
  <si>
    <t>0851200000619001995 
от 03.06.2019</t>
  </si>
  <si>
    <t>0851200000620000049 
от 25.02.2020</t>
  </si>
  <si>
    <t xml:space="preserve">0851200000620000007 
от 25.02.2020 </t>
  </si>
  <si>
    <t>0851200000620006834 
от 22.12.2020</t>
  </si>
  <si>
    <t>0851200000621000895 
от 05.04.2021</t>
  </si>
  <si>
    <t>0851200000619001723 
от 07.06.2019</t>
  </si>
  <si>
    <t xml:space="preserve">0851200000620000838 
от 11.03.2020 </t>
  </si>
  <si>
    <t>0851200000619006748 
от 27.11.2019</t>
  </si>
  <si>
    <t xml:space="preserve">0851200000620001307 
от 06.05.2020 </t>
  </si>
  <si>
    <t>0851200000620006797 
от 22.12.2020</t>
  </si>
  <si>
    <t>0851200000620007176 
от 28.12.2020</t>
  </si>
  <si>
    <t>0851200000619001754 
от 02.06.2019</t>
  </si>
  <si>
    <t>0851200000619001992 
от 03.06.2019</t>
  </si>
  <si>
    <t>Ф.2016.132504 
от 29.06.2016</t>
  </si>
  <si>
    <t>Ф.2018.90774 
от 20.03.2018</t>
  </si>
  <si>
    <t>0851200000620002170 
от 01.06.2020</t>
  </si>
  <si>
    <t>0851200000620004563 
от 21.09.2020</t>
  </si>
  <si>
    <t>0851200000620000062 
от 25.02.2020</t>
  </si>
  <si>
    <t>0851200000620003470 
от 27.07.2020</t>
  </si>
  <si>
    <t>0851200000620001545 
от 08.05.2020</t>
  </si>
  <si>
    <t xml:space="preserve">0851200000620003578 
от 04.08.2020 </t>
  </si>
  <si>
    <t>0851200000620006795 
от 25.12.2020</t>
  </si>
  <si>
    <t>0851200000620006798 
от 25.12.2020</t>
  </si>
  <si>
    <t>0851200000620006867 
от 28.12.2020</t>
  </si>
  <si>
    <t>0851200000620007117 
от 28.12.2020</t>
  </si>
  <si>
    <t>0851200000619006318 
от 05.11.2019</t>
  </si>
  <si>
    <t>Ф.2018.199188 
от 15.05.2018</t>
  </si>
  <si>
    <t>Ф.2018.42882 
от 14.02.2018</t>
  </si>
  <si>
    <t xml:space="preserve"> 0851200000619001861 
от 28.05.2019</t>
  </si>
  <si>
    <t xml:space="preserve"> Ф.2019.9298 
от 28.01.2019 </t>
  </si>
  <si>
    <t xml:space="preserve"> 0851200000619001862 
от 07.06.2019</t>
  </si>
  <si>
    <t xml:space="preserve"> 0851200000619001991 
от 31.05.2019</t>
  </si>
  <si>
    <t xml:space="preserve"> Ф.2018.558879 
от 30.11.2018</t>
  </si>
  <si>
    <t xml:space="preserve"> 0851200000619001874 
от 04.06.2019</t>
  </si>
  <si>
    <t xml:space="preserve"> 0851200000619001329 
от 18.05.2019</t>
  </si>
  <si>
    <t xml:space="preserve"> 0851200000619001752 
от 31.05.2019</t>
  </si>
  <si>
    <t xml:space="preserve"> 0851200000619005049 
от 23.09.2019</t>
  </si>
  <si>
    <t xml:space="preserve"> 0851200000619001615 
от 05.06.2019</t>
  </si>
  <si>
    <t xml:space="preserve"> 0851200000619002292 
от 14.06.2019</t>
  </si>
  <si>
    <t xml:space="preserve"> 0851200000619002300 
от 14.06.2019</t>
  </si>
  <si>
    <t xml:space="preserve"> 0851200000619004981 
от 17.09.2019</t>
  </si>
  <si>
    <t>0851200000619000109 
от 14.05.2019</t>
  </si>
  <si>
    <t>0851200000619001819 
от 26.05.2019</t>
  </si>
  <si>
    <t>Ф.2018.90756 
от 19.03.2018</t>
  </si>
  <si>
    <t>Ф.2018.28032 
от 29.01.2018</t>
  </si>
  <si>
    <t>0851200000619001751 
от 26.05.2019</t>
  </si>
  <si>
    <t>0851200000619001985 
от 31.05.2019</t>
  </si>
  <si>
    <t>0851200000619006343 
от 05.11.2019</t>
  </si>
  <si>
    <t>0851200000620001247 
от 06.05.2020</t>
  </si>
  <si>
    <t>0851200000619001756 
от 26.05.2019</t>
  </si>
  <si>
    <t>0851200000621000595 
от 22.03.2021</t>
  </si>
  <si>
    <t>Ф.2017.250504 
от 30.06.2017</t>
  </si>
  <si>
    <t>Горизонтальная и вертикальная разметка</t>
  </si>
  <si>
    <t>Земляное полотно</t>
  </si>
  <si>
    <t>Основание дорожной одежды</t>
  </si>
  <si>
    <t>Верхний слой покрытия</t>
  </si>
  <si>
    <t>Нижний слой покрытия</t>
  </si>
  <si>
    <t>57 км а/д "К-12" - Вьюны - Новотроицк - Юрт-Акбалык</t>
  </si>
  <si>
    <t>Чаны - Погорелка</t>
  </si>
  <si>
    <t>104 км а/д "Р-256" - Сузун</t>
  </si>
  <si>
    <t xml:space="preserve">Устранено </t>
  </si>
  <si>
    <t>Претензионная работа</t>
  </si>
  <si>
    <t>ООО "ДСУ Искитимское"</t>
  </si>
  <si>
    <t>ООО "ТехноДор"</t>
  </si>
  <si>
    <t>ООО "Восход"</t>
  </si>
  <si>
    <t>ЗАО "СК Дормаш"</t>
  </si>
  <si>
    <t>ООО "ГРАЖДАНСТРОЙПРОЕКТ"</t>
  </si>
  <si>
    <t>ООО "Дороги Сибири"</t>
  </si>
  <si>
    <t>ООО "Сибстрин"</t>
  </si>
  <si>
    <t>ООО "Ин-Транс"</t>
  </si>
  <si>
    <t>ООО "НовосибСтройПроект"</t>
  </si>
  <si>
    <t>ООО "ВЕРТИКАЛЬ"</t>
  </si>
  <si>
    <t>ООО ПК "Ивестстройпроект"</t>
  </si>
  <si>
    <t>ООО "СК МАГИСТРАЛЬ"</t>
  </si>
  <si>
    <t>ЗАО "СК ДОРМАШ"</t>
  </si>
  <si>
    <t>ООО "ДОРОГИ СИБИРИ"</t>
  </si>
  <si>
    <t>ООО СК "СибАзСтрой"</t>
  </si>
  <si>
    <t>ООО "СК рубин"</t>
  </si>
  <si>
    <t xml:space="preserve"> 23.11.2025</t>
  </si>
  <si>
    <t>км 20+985 - 
км 26+000</t>
  </si>
  <si>
    <t xml:space="preserve">ООО "СИБСТРОЙСИТИ" 
</t>
  </si>
  <si>
    <t>км 9+299 - 
  км 10+399</t>
  </si>
  <si>
    <t xml:space="preserve">Подъезд к г. Чулыму </t>
  </si>
  <si>
    <t>км 1+000 - 
  км 3+000</t>
  </si>
  <si>
    <t>Статус гарантии</t>
  </si>
  <si>
    <t>Опорная сеть</t>
  </si>
  <si>
    <t>ОС</t>
  </si>
  <si>
    <t>Наименование автомобильной дороги</t>
  </si>
  <si>
    <t xml:space="preserve">390 км а/д "К-17р" - Михайловка - гр. Алтайского кр. </t>
  </si>
  <si>
    <t>км 6+500 - 
км 7+700</t>
  </si>
  <si>
    <t>км 123+806 - 
км 124+806</t>
  </si>
  <si>
    <t>км 360+000 - 
км 364+500</t>
  </si>
  <si>
    <t>км 15+000 - 
км 17+152,32</t>
  </si>
  <si>
    <t>км 22+700 - 
км 25+250</t>
  </si>
  <si>
    <t>НСО_ММ_Н-1707_22</t>
  </si>
  <si>
    <t>НСО_ММ_Н-1702_23</t>
  </si>
  <si>
    <t>НСО_ММ_Н-1702_70_ТУАД</t>
  </si>
  <si>
    <t>НСО_Р_К-02_84_ТУАД</t>
  </si>
  <si>
    <t>НСО_ММ_Н-1706_141_ТУАД</t>
  </si>
  <si>
    <t>НСО_Р_К-02_140_ТУАД</t>
  </si>
  <si>
    <t>НСО_ММ_Н-1702_139_ТУАД</t>
  </si>
  <si>
    <t>НСО_Р_К-15_24</t>
  </si>
  <si>
    <t>НСО_ММ_Н-1801_49</t>
  </si>
  <si>
    <t>НСО_ММ_Н-1805_25</t>
  </si>
  <si>
    <t>км 7+000 - 
км 12+068</t>
  </si>
  <si>
    <t>НСО_Р_К-21_143_ТУАД</t>
  </si>
  <si>
    <t>км 29+947 - 
км 33+477,33; км 33+552,97- км 34+022,64</t>
  </si>
  <si>
    <t>км 13+335 - 
км 15+335</t>
  </si>
  <si>
    <t>НСО_ММ_Н-1910_85_ТУАД</t>
  </si>
  <si>
    <t>НСО_ММ_Н-1912_50</t>
  </si>
  <si>
    <t>А-НСО_ММ_Н-2141_51</t>
  </si>
  <si>
    <t>НСО_ММ_Н-1918_26</t>
  </si>
  <si>
    <t>НСО_ММ_Н-1912_80_ТУАД</t>
  </si>
  <si>
    <t>А_НСО_ММ_Н-2141_86_ТУАД</t>
  </si>
  <si>
    <t>НСО_ММ_Н-1901_144_ТУАД</t>
  </si>
  <si>
    <t>НСО_ММ_Н-2141_145_ТУАД</t>
  </si>
  <si>
    <t>Новосибирск - Колывань - Томск (в границах НСО)</t>
  </si>
  <si>
    <t>О6</t>
  </si>
  <si>
    <t>18Т4</t>
  </si>
  <si>
    <t>18Т2</t>
  </si>
  <si>
    <t>км 1+102,87 - 
км 3+894,64;
км 10+690 - 
км 12+537,93</t>
  </si>
  <si>
    <t>О10</t>
  </si>
  <si>
    <t>18Т6</t>
  </si>
  <si>
    <t>18Т7</t>
  </si>
  <si>
    <t>км 2+937 -
км 9+377; 
км 11+455 -
км 13+905</t>
  </si>
  <si>
    <t>А-НСО_ММ_Н-2138_53</t>
  </si>
  <si>
    <t>А-НСО_Р_К-17р_55</t>
  </si>
  <si>
    <t>НСО_РЗ_К-19р_99_ТУАД19</t>
  </si>
  <si>
    <t>НСО_ММ_Н-2138_27</t>
  </si>
  <si>
    <t>А-НСО_Р_К-12_42</t>
  </si>
  <si>
    <t>А-НСО_ММ_Н-2120_54</t>
  </si>
  <si>
    <t>А_НСО_ММ_Н-2120_87_ТУАД</t>
  </si>
  <si>
    <t>А_НСО_Р_К-17р_88_ТУАД</t>
  </si>
  <si>
    <t>А_НСО_ММ_Н-2138_72_ТУАД</t>
  </si>
  <si>
    <t>НСО_Р_К-17р_146_ТУАД</t>
  </si>
  <si>
    <t>НСО_Р_К-17р_147_ТУАД</t>
  </si>
  <si>
    <t>км 95+500 - 
км 98+500;
км 98+500 - 
км 103+000;
км 166+000 -
км 167+000</t>
  </si>
  <si>
    <t>НСО_Р_К-17р_56</t>
  </si>
  <si>
    <t>НСО_РЗ_К-17р_101_ТУАД19</t>
  </si>
  <si>
    <t>НСО_ММ_Н-2209_57</t>
  </si>
  <si>
    <t>НСО_ММ_Н-2204_149_ТУАД</t>
  </si>
  <si>
    <t>НСО_ММ_Н-2209_150_ТУАД</t>
  </si>
  <si>
    <t>НСО_Р_К-26_153_ТУАД</t>
  </si>
  <si>
    <t>НСО_Р_К-04_152_ТУАД</t>
  </si>
  <si>
    <t>НСО_ММ_Н-2304_58</t>
  </si>
  <si>
    <t>НСО_Р_К-01_90_ТУАД</t>
  </si>
  <si>
    <t>км 3+000 - 
км 4+000; 
км 8+000 - 
км 10+000; 
км 16+000 - 
км 17+000; 
км 21+000 - 
км 22+000</t>
  </si>
  <si>
    <t>НСО_ММ_Н-2516_155_ТУАД</t>
  </si>
  <si>
    <t>НСО_Р_К-01_154_ТУАД</t>
  </si>
  <si>
    <t>НСО_ММ_Н-2543_59</t>
  </si>
  <si>
    <t>18Т3</t>
  </si>
  <si>
    <t>НСО_Р_К-19р_60</t>
  </si>
  <si>
    <t>НСО_Р_К-38_30</t>
  </si>
  <si>
    <t>НСО_Р_К-16_61</t>
  </si>
  <si>
    <t>км 92+000 - 
км 96+000</t>
  </si>
  <si>
    <t>НСО_Р_К-19р_91_ТУАД</t>
  </si>
  <si>
    <t>НСО_Р_К-19р_156_ТУАД</t>
  </si>
  <si>
    <t>НСО_Р_К-16_157_ТУАД</t>
  </si>
  <si>
    <t>НСО_Р_К-28_158_ТУАД</t>
  </si>
  <si>
    <t>НСО_ММ_Н-2603_159_ТУАД</t>
  </si>
  <si>
    <t>НСО_ММ_Н-2701_31</t>
  </si>
  <si>
    <t>НСО_ММ_Н-2702_93_ТУАД</t>
  </si>
  <si>
    <t>НСО_ММ_Н-2702_161_ТУАД</t>
  </si>
  <si>
    <t>НСО_ММ_Н-2701_160_ТУАД</t>
  </si>
  <si>
    <t>НСО_Р_К-22_62</t>
  </si>
  <si>
    <t>НСО_ММ_Н-2821_32
НСО_ММ_Н-2821_66</t>
  </si>
  <si>
    <t>50 ОП РЗ 50К-22</t>
  </si>
  <si>
    <t>НСО_Р_К-20_162_ТУАД</t>
  </si>
  <si>
    <t>км 189+810,58 - 
км 194+000; 
км 203+000 - 
км 209+000</t>
  </si>
  <si>
    <t>НСО_Р_К-02_64</t>
  </si>
  <si>
    <t>НСО_ММ_Н-2904_63</t>
  </si>
  <si>
    <t>НСО_Р_К-02_163_ТУАД</t>
  </si>
  <si>
    <t>НСО_ММ_Н-1411_47</t>
  </si>
  <si>
    <t>НСО_ММ_Н-1412_46</t>
  </si>
  <si>
    <t>НСО_Р_К-04_133_ТУАД</t>
  </si>
  <si>
    <t>НСО_Р_К-23_134_ТУАД</t>
  </si>
  <si>
    <t>НСО_ММ_Н-1429_135_ТУАД</t>
  </si>
  <si>
    <t>НСО_ММ_Н-1412_136_ТУАД</t>
  </si>
  <si>
    <t>НСО_ММ_Н-1425_137_ТУАД</t>
  </si>
  <si>
    <t>НСО_ММ_Н-1426_138_ТУАД</t>
  </si>
  <si>
    <t>НСО_ММ_Н-3031_94_ТУАД</t>
  </si>
  <si>
    <t>НСО_Р_К-14_164_ТУАД</t>
  </si>
  <si>
    <t>НСО_Р_К-15_113_ТУАД</t>
  </si>
  <si>
    <t>НСО_Р_К-15_33</t>
  </si>
  <si>
    <t>км 83+155 -
 км 85+095</t>
  </si>
  <si>
    <t>км 85+095 -
км 85+855</t>
  </si>
  <si>
    <t>50 ОП РЗ 50К-01</t>
  </si>
  <si>
    <t>НСО_РЗ_К-01_170_ТУАД</t>
  </si>
  <si>
    <t>НСО_Р_К-30_65</t>
  </si>
  <si>
    <t>НСО_ММ_К-30_105_ТУАД</t>
  </si>
  <si>
    <t>НСО_Р_К-37_95_ТУАД</t>
  </si>
  <si>
    <t>НСО_ММ_Н-3210_165_ТУАД</t>
  </si>
  <si>
    <t>км 1+860 - 
км 4+860</t>
  </si>
  <si>
    <t>НСО_Р_К-30_166_ТУАД</t>
  </si>
  <si>
    <t>НСО_Р_К-37_167_ТУАД</t>
  </si>
  <si>
    <t>НСО_ММ_Н-3229_168_ТУАД</t>
  </si>
  <si>
    <t>НСО_ММ_Н-0206_73_ТУАД</t>
  </si>
  <si>
    <t>НСО_ММ_Н-0206_114_ТУАД</t>
  </si>
  <si>
    <t>НСО_ММ_Н-0125_74_ТУАД</t>
  </si>
  <si>
    <t>НСО_Р_К-05_115_ТУАД</t>
  </si>
  <si>
    <t>НСО_РЗ_К-23_282_ТУАД</t>
  </si>
  <si>
    <t>НСО_Р_К-16_75_ТУАД</t>
  </si>
  <si>
    <t>НСО_ММ_Н-0418_76_ТУАД</t>
  </si>
  <si>
    <t>НСО_Р_К-16_117_ТУАД</t>
  </si>
  <si>
    <t>НСО_ММ_Н-0418_118_ТУАД</t>
  </si>
  <si>
    <t>НСО_МЗ_Н0403_263_ТУАД</t>
  </si>
  <si>
    <t>НСО_Р_К-02_35</t>
  </si>
  <si>
    <t>НСО_ММ_Н-0502_97_ТУАД</t>
  </si>
  <si>
    <t>НСО_Р_К-02_119_ТУАД</t>
  </si>
  <si>
    <t>НСО_Р_К-22_120_ТУАД</t>
  </si>
  <si>
    <t>НСО_Р_К-07_36</t>
  </si>
  <si>
    <t>НСО_Р_К-27_37</t>
  </si>
  <si>
    <t>НСО_Р_К-07_77_ТУАД</t>
  </si>
  <si>
    <t>НСО_Р_К-07_121_ТУАД</t>
  </si>
  <si>
    <t>НСО_ММ_Н-0706_38</t>
  </si>
  <si>
    <t>НСО_Р_К-07_14</t>
  </si>
  <si>
    <t>НСО_ММ_Н-0706_103_ТУАД</t>
  </si>
  <si>
    <t>НСО_Р_К-07_122_ТУАД</t>
  </si>
  <si>
    <t>НСО_Р_К-05_184_ТУАД</t>
  </si>
  <si>
    <t>НСО_ММ_Н-0803_16</t>
  </si>
  <si>
    <t>НСО_Р_К-29_17</t>
  </si>
  <si>
    <t>НСО_Р_К-28_123_ТУАД</t>
  </si>
  <si>
    <t>НСО_Р_К-17р_39</t>
  </si>
  <si>
    <t>НСО_РЗ_К-17р_100_ТУАД19</t>
  </si>
  <si>
    <t>НСО_ММ_Н-1002_78_ТУАД</t>
  </si>
  <si>
    <t>НСО_РЗ_К-17р_268_ТУАД</t>
  </si>
  <si>
    <t>НСО_Р_К-08_19</t>
  </si>
  <si>
    <t>НСО_ММ_Н-0901_40</t>
  </si>
  <si>
    <t>НСО_ММ_Н-0903_79_ТУАД</t>
  </si>
  <si>
    <t>НСО_Р_К-35_125_ТУАД</t>
  </si>
  <si>
    <t>НСО_ММ_Н-09095_256_ТУАД</t>
  </si>
  <si>
    <t>18Т1</t>
  </si>
  <si>
    <t>НСО_Р_К-11_20</t>
  </si>
  <si>
    <t>НСО_ММ_Н-1101_41</t>
  </si>
  <si>
    <t>НСО_РЗ_К-12_102_ТУАД19</t>
  </si>
  <si>
    <t>НСО_Р_К-12_81_ТУАД</t>
  </si>
  <si>
    <t>НСО_ММ_Н-1107_126_ТУАД</t>
  </si>
  <si>
    <t>НСО_ММ_Н-1203_96_ТУАД19</t>
  </si>
  <si>
    <t>НСО_ММ_Н-1205_97_ТУАД19</t>
  </si>
  <si>
    <t>50 ОП МЗ 50Н-1207</t>
  </si>
  <si>
    <t>НСО_ММ_Н-1206_127_ТУАД</t>
  </si>
  <si>
    <t>НСО_ММ_Н-1204_128_ТУАД</t>
  </si>
  <si>
    <t>НСО_ММ_Н-1309п2_43</t>
  </si>
  <si>
    <t>НСО_Р_К-17р_82_ТУАД</t>
  </si>
  <si>
    <t>НСО_Р_К-09_129_ТУАД</t>
  </si>
  <si>
    <t>НСО_Р_К-17р_130_ТУАД</t>
  </si>
  <si>
    <t>НСО_Р_К-27_44</t>
  </si>
  <si>
    <t>НСО_Р_К-17р_45</t>
  </si>
  <si>
    <t>НСО_ММ_К-17р_106_ТУАД</t>
  </si>
  <si>
    <t>НСО_ММ_Н-1517_107_ТУАД</t>
  </si>
  <si>
    <t>НСО_Р_К-27_131_ТУАД</t>
  </si>
  <si>
    <t>НСО_РЗ_К-27_268_ТУАД</t>
  </si>
  <si>
    <t>НСО_Р_К-17р_132_ТУАД</t>
  </si>
  <si>
    <t>Названия строк</t>
  </si>
  <si>
    <t>Общий итог</t>
  </si>
  <si>
    <t>км 44+178 -
км 50+178</t>
  </si>
  <si>
    <t>Ф.2017.636890 от 10.01.2018</t>
  </si>
  <si>
    <t>НСО_ММ_Н-1434_21</t>
  </si>
  <si>
    <t>33 км а/д "К-04" - Степановка</t>
  </si>
  <si>
    <t>км 5+200</t>
  </si>
  <si>
    <t>Ф.2017.140367 от 03.05.2017</t>
  </si>
  <si>
    <t>ООО "Строители Дорог Сибири"</t>
  </si>
  <si>
    <t>21 км а/д "К-17р" - Верх-Тула</t>
  </si>
  <si>
    <t>НСО_ММ_Н-2123_52</t>
  </si>
  <si>
    <t>км 3+320 -
км 3+900</t>
  </si>
  <si>
    <t>Кусок переделывали по гарантии Астапов</t>
  </si>
  <si>
    <t>Луппов А.О.</t>
  </si>
  <si>
    <t>Ф.2018.481010 от 09.10.2018</t>
  </si>
  <si>
    <t>Физику ввели в 2020 году. В 2021 доделали только электрику</t>
  </si>
  <si>
    <t>НСО_ММ_Н-2406_28</t>
  </si>
  <si>
    <t>НСО_Р_К-14_89_ТУАД</t>
  </si>
  <si>
    <t>НСО_Р_К-01_48</t>
  </si>
  <si>
    <t>НСО_Р_К-01_83_ТУАД</t>
  </si>
  <si>
    <t>НСО_РЗ_К-01_169_ТУАД</t>
  </si>
  <si>
    <t>НСО_ММ_Н-1635_255_ТУАД</t>
  </si>
  <si>
    <t>Категория</t>
  </si>
  <si>
    <t>Значение</t>
  </si>
  <si>
    <t>НСО_ММ_Н-0206_180_ТУАД</t>
  </si>
  <si>
    <t>IV</t>
  </si>
  <si>
    <t>Межмун.</t>
  </si>
  <si>
    <t>ЩПС С-1</t>
  </si>
  <si>
    <t>км 41+550 - 
км 46+550; 
км 47+550 - 
км 48+550</t>
  </si>
  <si>
    <t>ООО "Люкс" 
(Геворгян А.Г.)</t>
  </si>
  <si>
    <t>0851200000621000617 от 22.03.2021</t>
  </si>
  <si>
    <t>НСО_ММ_Н-0205_257_ТУАД</t>
  </si>
  <si>
    <t>км 11+900 - 
км 13+200</t>
  </si>
  <si>
    <t>0851200000621002106 от 31.05.2021</t>
  </si>
  <si>
    <t>III</t>
  </si>
  <si>
    <t>Регион.</t>
  </si>
  <si>
    <t>НСО_РЗ_К-05 _303_ТУАД</t>
  </si>
  <si>
    <t>ФБ</t>
  </si>
  <si>
    <t>А16ВН А16НН</t>
  </si>
  <si>
    <t xml:space="preserve"> км 72+506 - 
км 75+006;
км 78+625 - 
км 80+125</t>
  </si>
  <si>
    <t>АО "НАД" 
(Воробьев А.А.)</t>
  </si>
  <si>
    <t>0851200000622003853 от 11.07.2022</t>
  </si>
  <si>
    <t>НСО_МН_ Н-0104_309_ТУАД</t>
  </si>
  <si>
    <t>А16ВН 
А16НН</t>
  </si>
  <si>
    <t>км 7+700 - 
км 9+200</t>
  </si>
  <si>
    <t>0851200000622002137 от 17.05.2022</t>
  </si>
  <si>
    <t>-</t>
  </si>
  <si>
    <t>РАД</t>
  </si>
  <si>
    <t>км 3+000 - 
км 3+800</t>
  </si>
  <si>
    <t>ООО "НовосибирскГлавСтрой" 
(Титов К.В.)</t>
  </si>
  <si>
    <t>0851200000622001664 от 04.05.2022</t>
  </si>
  <si>
    <t>НСО_ММ_Н-0126_181_ТУАД</t>
  </si>
  <si>
    <t>км 1+000 -
км 3+001</t>
  </si>
  <si>
    <t>ООО "СК Рубин" 
(Казарян А.С.)</t>
  </si>
  <si>
    <t>0851200000621000193 от 02.03.2021</t>
  </si>
  <si>
    <t>НСО_МН_  Н-0403_308_ТУАД</t>
  </si>
  <si>
    <t>км 5+000 - 
км 7+000</t>
  </si>
  <si>
    <t>ООО "Сибдорстрой" 
(Клюев А.А.)</t>
  </si>
  <si>
    <t>0851200000622000489 от 25.03.2022</t>
  </si>
  <si>
    <t>НСО_МЗ_Н0403_262_ТУАД</t>
  </si>
  <si>
    <t>км 9+000 -
км 11+000</t>
  </si>
  <si>
    <t>НСО_ММ_Н-0502_263_ТУАД</t>
  </si>
  <si>
    <t>км 12+049 - 
км 12+849</t>
  </si>
  <si>
    <t>0851200000621005223 от 17.09.2021</t>
  </si>
  <si>
    <t>III,IV</t>
  </si>
  <si>
    <t>НСО_РЗ_К-22_327_ТУАД</t>
  </si>
  <si>
    <t>км 124+806 - 
км 126+106</t>
  </si>
  <si>
    <t>0851200000622000487 от 25.03.2022</t>
  </si>
  <si>
    <t>км 122+806 - 
км 123+806</t>
  </si>
  <si>
    <t>ООО "НАПДС" 
(Денисов С.Ю.)</t>
  </si>
  <si>
    <t>0851200000622002732 от 03.06.2022</t>
  </si>
  <si>
    <t>НСО_МЗ_Н-0205_676_ТУАД</t>
  </si>
  <si>
    <t>км 9+000 -
км 10+000;
км 13+200 -
км 19+000</t>
  </si>
  <si>
    <t>0851200000622002898 от 14.06.2022</t>
  </si>
  <si>
    <t>НСО_МН_Н-0602_306_ТУАД</t>
  </si>
  <si>
    <t>км 35+000 - 
км 38+100</t>
  </si>
  <si>
    <t>0851200000622000500 от 25.03.2022</t>
  </si>
  <si>
    <t>НСО_РЗ_К-07 _303_ТУАД</t>
  </si>
  <si>
    <t>км 55+186 -
км 56+620;
км 112+649 -
км 114+149</t>
  </si>
  <si>
    <t>0851200000620006492 от 15.12.2020</t>
  </si>
  <si>
    <t>НСО_Р_К-27_183_ТУАД</t>
  </si>
  <si>
    <t>км 67+500 - 
км 68+500</t>
  </si>
  <si>
    <t>ООО "Стройсити" 
(Панков В.В)</t>
  </si>
  <si>
    <t>0851200000621002588 от 16.06.2021</t>
  </si>
  <si>
    <t>НСО_Р_К-07_182_ТУАД</t>
  </si>
  <si>
    <t>км 7+000 - 
км 9+493,84</t>
  </si>
  <si>
    <t>0851200000621002457 от 17.06.2021</t>
  </si>
  <si>
    <t>НСО_М-Н-0705_283_ТУАД</t>
  </si>
  <si>
    <t>км 11+976 -
км 20+215,29</t>
  </si>
  <si>
    <t>ООО "Здвинское ДСУ" 
(Зибницкий Р.М.)</t>
  </si>
  <si>
    <t>0851200000621007154 от 29.11.2021</t>
  </si>
  <si>
    <t>б/к</t>
  </si>
  <si>
    <t>км 0+875 - 
км 1+875</t>
  </si>
  <si>
    <t>0851200000621005531 от 05.10.2021</t>
  </si>
  <si>
    <t>ОБ</t>
  </si>
  <si>
    <t>км 1+875 - 
км 2+875</t>
  </si>
  <si>
    <t>ООО СК "СибАзСтрой" 
(Гасанов И.Ф.)</t>
  </si>
  <si>
    <t>НСО_МН_Н-0704_305_ТУАД</t>
  </si>
  <si>
    <t>км 26+100 - 
км 32+100</t>
  </si>
  <si>
    <t>0851200000622000485 от 25.03.2022</t>
  </si>
  <si>
    <t>НСО_МН_ Н-0809_321_ТУАД</t>
  </si>
  <si>
    <t>км 2+750 - 
км 5+350</t>
  </si>
  <si>
    <t>ООО "НовосибСтройПроект" 
(Мустафаев Ф.Ф.о.)</t>
  </si>
  <si>
    <t>0851200000621000156 от 01.03.2021</t>
  </si>
  <si>
    <t>IV, V</t>
  </si>
  <si>
    <t>НСО_МН_Н-1009_302_ТУАД</t>
  </si>
  <si>
    <t>км 8+576 - 
км 10+571</t>
  </si>
  <si>
    <t>0851200000622001823 от 11.05.2022</t>
  </si>
  <si>
    <t>НСО_РЗ_ К-17р_303_ТУАД</t>
  </si>
  <si>
    <t>МБТ 1</t>
  </si>
  <si>
    <t>А16ВТ 
А16НТ</t>
  </si>
  <si>
    <t>км 339+172 - 
км 341+372;
км 345+207 -
км 351+372</t>
  </si>
  <si>
    <t>0851200000622002818 от 03.06.2022</t>
  </si>
  <si>
    <t>НСО_РЗ_К-17р_420_ТУАД</t>
  </si>
  <si>
    <t>МБТ 2</t>
  </si>
  <si>
    <t>км 364+500 -
км 370+500</t>
  </si>
  <si>
    <t>ООО "Вертикаль" 
(Штода Г.С.)</t>
  </si>
  <si>
    <t>0851200000622003676 от 04.07.2022</t>
  </si>
  <si>
    <t>НСО_Р_К-35_186_ТУАД</t>
  </si>
  <si>
    <t>А16ВН 
А22НН</t>
  </si>
  <si>
    <t>км 2+048 - 
км 6+999,47</t>
  </si>
  <si>
    <t>0851200000621006787 от 22.11.2021</t>
  </si>
  <si>
    <t>НСО_ММ_Н-0903_185_ТУАД</t>
  </si>
  <si>
    <t>км 5+000 -
км 6+100</t>
  </si>
  <si>
    <t xml:space="preserve">0851200000621005577 от 12.10.2021 </t>
  </si>
  <si>
    <t>НСО_МН_Н-0913_301_ТУАД</t>
  </si>
  <si>
    <t>км 0+500 - 
км 3+500</t>
  </si>
  <si>
    <t>0851200000622000497 от 25.03.2022</t>
  </si>
  <si>
    <t>НСО_МН_Н-1101_301_ТУАД</t>
  </si>
  <si>
    <t>км 57+288 -
км 60+288</t>
  </si>
  <si>
    <t>АО "СоюзЕнисей" 
(Никитин А.А.)</t>
  </si>
  <si>
    <t>0851200000622005376 от 12.09.2022</t>
  </si>
  <si>
    <t>НСО_ММ_Н-1211_193_ТУАД</t>
  </si>
  <si>
    <t>км 0+000 - 
км 2+749</t>
  </si>
  <si>
    <t>0851200000621005409 от 01.10.2021</t>
  </si>
  <si>
    <t>НСО_МН_Н-1211_299_ТУАД</t>
  </si>
  <si>
    <t>км 4+047 -
км 7+630</t>
  </si>
  <si>
    <t>0851200000622000501 от 25.03.2022</t>
  </si>
  <si>
    <t>км 0+000 - 
км 1+050</t>
  </si>
  <si>
    <t>0851200000622005745 от 29.09.2022</t>
  </si>
  <si>
    <t>НСО_ММ_Н-1206_191_ТУАД</t>
  </si>
  <si>
    <t>км 17+152,37 - 
км 20+152,37;
км 22+100 - 
км 22+240</t>
  </si>
  <si>
    <t>0851200000621005463 от 04.10.2021</t>
  </si>
  <si>
    <t>НСО_ММ_Н-1207_192_ТУАД</t>
  </si>
  <si>
    <t>км 8+000 - 
км 9+000</t>
  </si>
  <si>
    <t>ООО "Эллипс" 
(Троян В.И.)</t>
  </si>
  <si>
    <t>0851200000621005040 от 13.09.2021</t>
  </si>
  <si>
    <t>НСО_ММ_Н-1302_194_ТУАД</t>
  </si>
  <si>
    <t>А16ВЛ</t>
  </si>
  <si>
    <t>км 4+864 - 
км 6+364</t>
  </si>
  <si>
    <t>0851200000621004844 от 07.09.2021</t>
  </si>
  <si>
    <t>НСО_М-Н-1807_286_ТУАД</t>
  </si>
  <si>
    <t>0851200000622002817 от 03.06.2022</t>
  </si>
  <si>
    <t>НСО_Р_К-17р_195_ТУАД</t>
  </si>
  <si>
    <t>км 232+000 - 
км 236+500</t>
  </si>
  <si>
    <t>ООО "СтройСити" 
(Клипиков М.В.)</t>
  </si>
  <si>
    <t>0851200000621007155 от 29.11.2021</t>
  </si>
  <si>
    <t>НСО_ММ_Н-1307_196_ТУАД</t>
  </si>
  <si>
    <t>км 15+320 - 
км 17+320</t>
  </si>
  <si>
    <t>ООО "КМС-Строймонтаж" 
(Казанцев А.В.)</t>
  </si>
  <si>
    <t>0851200000621001096 от 13.04.2021</t>
  </si>
  <si>
    <t>НСО_МН_Н-1517_296_ТУАД</t>
  </si>
  <si>
    <t>км 6+797 - 
км 10+797</t>
  </si>
  <si>
    <t>0851200000622001771 от 06.05.2022</t>
  </si>
  <si>
    <t>НСО_РЗ_ К-27_298_ТУАД</t>
  </si>
  <si>
    <t>км 8+703,35 - 
км 10+703,35</t>
  </si>
  <si>
    <t xml:space="preserve">0851200000622004386 от 08.08.2022 </t>
  </si>
  <si>
    <t>км 10+703,35 - 
км 12+706,55</t>
  </si>
  <si>
    <t>0851200000622004386 от 08.08.2022</t>
  </si>
  <si>
    <t>НСО_РЗ_ К-17р_297_ТУАД</t>
  </si>
  <si>
    <t>ООО ПК "Инвестстройпроект" 
(Бровкина Н.Д.)</t>
  </si>
  <si>
    <t>0851200000622002798 от 10.06.2022</t>
  </si>
  <si>
    <t>НСО_РЗ_К-27_432_ТУАД</t>
  </si>
  <si>
    <t>км 323+000 -
км 324+000</t>
  </si>
  <si>
    <t>0851200000622003963 от 12.07.2022</t>
  </si>
  <si>
    <t>V</t>
  </si>
  <si>
    <t>НСО_МЗ_Н1415_249_ТУАД</t>
  </si>
  <si>
    <t>км 4+650 - 
км 8+000; 
км 12+500 - 
км 14+200</t>
  </si>
  <si>
    <t>ООО "СтройДорСиб" 
(Бузениус А.А.)</t>
  </si>
  <si>
    <t>1/550 от 23.08.2022</t>
  </si>
  <si>
    <t>НСО_РЗ_К-26_224_ТУАД</t>
  </si>
  <si>
    <t>км 11+500 -
км 12+500</t>
  </si>
  <si>
    <t>1/436 от 01.06.2022</t>
  </si>
  <si>
    <t>НСО_МН_Н-1401_295_ТУАД</t>
  </si>
  <si>
    <t>км 0+000 -
км 1+000</t>
  </si>
  <si>
    <t>0851200000622002723 от 04.06.2022</t>
  </si>
  <si>
    <t>НСО_МН_Н-1408_293_ТУАД</t>
  </si>
  <si>
    <t>км 83+930 - 
км 84+930;
км 84+930 -
км 88+000</t>
  </si>
  <si>
    <t>0851200000622000483 от 25.03.2022</t>
  </si>
  <si>
    <t>III, IV</t>
  </si>
  <si>
    <t>км 84+000 - 
км 97+000</t>
  </si>
  <si>
    <t>0851200000622000491 от 25.03.2022</t>
  </si>
  <si>
    <t>НСО_Р_К-06_278_ТУАД</t>
  </si>
  <si>
    <t>км 97+300 - 
км 99+151,33</t>
  </si>
  <si>
    <t>0851200000621003610 от 19.07.2021</t>
  </si>
  <si>
    <t>НСО_РЗ_ К-01_292_ТУАД</t>
  </si>
  <si>
    <t>км 129+970 - 
км 132+970;
км 132+970 - 
км 135+970</t>
  </si>
  <si>
    <t>0851200000622000492 от 25.03.2022</t>
  </si>
  <si>
    <t>НСО_ММ_Н-1701_264_ТУАД</t>
  </si>
  <si>
    <t>км 10+000 - 
км 15+575</t>
  </si>
  <si>
    <t>0851200000621005532 от 05.10.2021</t>
  </si>
  <si>
    <t>НСО_МЗ_Н1706_250_ТУАД</t>
  </si>
  <si>
    <t>км 1+000 - 
км 2+500</t>
  </si>
  <si>
    <t>0851200000621004230 от 18.08.2021</t>
  </si>
  <si>
    <t>НСО_МН_ Н-1706_323_ТУАД</t>
  </si>
  <si>
    <t>км 9+100 - 
км 14+100</t>
  </si>
  <si>
    <t>0851200000622001959 от 11.05.2022</t>
  </si>
  <si>
    <t>НСО_ММ_Н-1801_142_ТУАД</t>
  </si>
  <si>
    <t>км 10+250 - 
км 12+450</t>
  </si>
  <si>
    <t>ООО "Маслянинское ДРСУ" (Просеков С.А.)</t>
  </si>
  <si>
    <t>0851200000620006930 от 28.12.2020</t>
  </si>
  <si>
    <t>НСО_МЗ_Н-1427_466_ТУАД</t>
  </si>
  <si>
    <t>км 8+950 - 
км 10+250</t>
  </si>
  <si>
    <t>ООО "Сибдортехнология" 
(Шабалин П.В.)</t>
  </si>
  <si>
    <t>0851200000620000046 от 27.02.2020</t>
  </si>
  <si>
    <t>км 1+216 - 
км 3+116</t>
  </si>
  <si>
    <t>0851200000622001543 от 25.04.2022</t>
  </si>
  <si>
    <t>НСО_ММ_Н-0502_267_ТУАД</t>
  </si>
  <si>
    <t>км 0+116 - 
км 1+216</t>
  </si>
  <si>
    <t>0851200000621008452 от 28.01.2022</t>
  </si>
  <si>
    <t>НСО_ММ_Н-1901_199_ТУАД</t>
  </si>
  <si>
    <t>км 8+909 - 
км 11+329</t>
  </si>
  <si>
    <t>0851200000620006867 от 28.12.2020</t>
  </si>
  <si>
    <t>II</t>
  </si>
  <si>
    <t>А16ВТ</t>
  </si>
  <si>
    <t>ООО "СТС-ПЛЮС" 
(Мальцев Д.Б.)</t>
  </si>
  <si>
    <t>км 0+000 - 
км 7+083</t>
  </si>
  <si>
    <t>1/641 от 03.11.2022</t>
  </si>
  <si>
    <t>км 7+083 (кольцо)</t>
  </si>
  <si>
    <t>ООО "ДорСтройФлот" 
(Никитин И.Г.)</t>
  </si>
  <si>
    <t>1/647 от 10.11.2022</t>
  </si>
  <si>
    <t>НСО_ММ_Н-2110_148_ТУАД</t>
  </si>
  <si>
    <t>км 0+000 - 
км 1+860</t>
  </si>
  <si>
    <t>0851200000621005113 от 20.09.2021</t>
  </si>
  <si>
    <t>НСО_МЗ_Н-0206_424_ТУАД</t>
  </si>
  <si>
    <t>км 11+876 - 
км 19+611</t>
  </si>
  <si>
    <t>0851200000622003976 от 22.07.2022</t>
  </si>
  <si>
    <t>II, III</t>
  </si>
  <si>
    <t>НСО_Р_К-17_280_ТУАД</t>
  </si>
  <si>
    <t>км 106+387,7 - 
км 107+387,7</t>
  </si>
  <si>
    <t>0851200000621004702 от 07.09.2021</t>
  </si>
  <si>
    <t>НСО_РЗ_К-01_287_ТУАД</t>
  </si>
  <si>
    <t>км 91+000 - 
км 93+000</t>
  </si>
  <si>
    <t>0851200000622002816 от 03.06.2022</t>
  </si>
  <si>
    <t>НСО_ММ_Н-2209_200_ТУАД</t>
  </si>
  <si>
    <t>км 16+500 - 
км 19+500</t>
  </si>
  <si>
    <t>0851200000621005051 от 20.09.2021</t>
  </si>
  <si>
    <t>НСО_МЗ_Н-1206_245_ТУАД</t>
  </si>
  <si>
    <t>км 64+000 -
км 69+043;
км 85+000 -
км 88+000</t>
  </si>
  <si>
    <t>0851200000622003677 от 11.07.2022</t>
  </si>
  <si>
    <t>НСО_Р_К-01_212_ТУАД</t>
  </si>
  <si>
    <t>км 124+000 - 
км 131+000</t>
  </si>
  <si>
    <t>0851200000622003959 от 15.07.2022</t>
  </si>
  <si>
    <t>НСО_Р_К-17р_197_ТУАД</t>
  </si>
  <si>
    <t>км 141+000 -
км 149+000</t>
  </si>
  <si>
    <t>ООО "Автодорремонт техно" 
(Никитин И.Г.)</t>
  </si>
  <si>
    <t>0851200000622003961 от 12.07.2022</t>
  </si>
  <si>
    <t>НСО_РЗ_К-14_437_ТУАД</t>
  </si>
  <si>
    <t>0851200000622003960 от 12.07.2022</t>
  </si>
  <si>
    <t>НСО_МЗ_Н-0904_464_ТУАД</t>
  </si>
  <si>
    <t>км 9+500 - 
км 11+000</t>
  </si>
  <si>
    <t>0851200000621008297 от 10.01.2022</t>
  </si>
  <si>
    <t xml:space="preserve">Северный </t>
  </si>
  <si>
    <t>км 1+655,3 - 
км 2+745,8</t>
  </si>
  <si>
    <t>ООО СК "Сибстрой" 
(Гасанов Ф.У.)</t>
  </si>
  <si>
    <t>0851200000622000494 от 04.04.2022</t>
  </si>
  <si>
    <t>НСО_Р_К-14_201_ТУАД</t>
  </si>
  <si>
    <t>км 55+000 - 
км 61+000; 
км 68+330 - 
км 70+330</t>
  </si>
  <si>
    <t>0851200000621006721 от 22.11.2021</t>
  </si>
  <si>
    <t>км 22+000 - 
км 23+000</t>
  </si>
  <si>
    <t>0851200000621000157 от 01.03.2021</t>
  </si>
  <si>
    <t>НСО_Р_К-01_204_ТУАД</t>
  </si>
  <si>
    <t>км 18+000 - 
км 21+005; 
км 22+000 - 
км 24+371</t>
  </si>
  <si>
    <t>0851200000621007627 от 14.12.2021</t>
  </si>
  <si>
    <t>НСО_МН_Н-1015_317_ТУАД</t>
  </si>
  <si>
    <t>км 3+000 -
км 4+500</t>
  </si>
  <si>
    <t>0851200000621008399 от 10.01.2022</t>
  </si>
  <si>
    <t>НСО_ММ_Н-2631_265_ТУАД</t>
  </si>
  <si>
    <t>А22ВТ</t>
  </si>
  <si>
    <t>км 0+000 - 
км 1+944,53</t>
  </si>
  <si>
    <t>0851200000621005000 от 14.09.2021</t>
  </si>
  <si>
    <t>НСО_Р_К-19_205_ТУАД</t>
  </si>
  <si>
    <t>км 115+000 - 
км 120+000; 
км 129+000 - 
км 132+000</t>
  </si>
  <si>
    <t>0851200000621006329 от 01.11.2021</t>
  </si>
  <si>
    <t>НСО_МЗ_Н0913_264_ТУАД</t>
  </si>
  <si>
    <t>км 49+000 -
км 53+000;
км 137+000 -
км 139+000</t>
  </si>
  <si>
    <t>ООО "Роад" 
(Котенко С.В.)</t>
  </si>
  <si>
    <t>0851200000622002805 от 03.06.2022</t>
  </si>
  <si>
    <t>НСО_PЗ_Н-19р_675_ТУАД</t>
  </si>
  <si>
    <t>км 139+000 - 
км 142+000</t>
  </si>
  <si>
    <t>0851200000622002806 от 03.06.2022</t>
  </si>
  <si>
    <t>км 3+535 - 
км 5+535</t>
  </si>
  <si>
    <t>0851200000622000496 от 04.04.2022</t>
  </si>
  <si>
    <t>НСО_МЗ_Н-2701_276_ТУАД</t>
  </si>
  <si>
    <t>А16ВЛ 
А16НЛ 
(КЖЦ 2021)</t>
  </si>
  <si>
    <t>км 0+888 - 
км 2+831</t>
  </si>
  <si>
    <t>0851200000621005916 от 18.10.2021</t>
  </si>
  <si>
    <t>НСО_МЗ_Н-2701_457_ТУАД</t>
  </si>
  <si>
    <t>км 31+000 -
км 33+000</t>
  </si>
  <si>
    <t>0851200000622002601 от 30.05.2022</t>
  </si>
  <si>
    <t>НСО_Р_К-22_208_ТУАД</t>
  </si>
  <si>
    <t>км 151+547 - 
км 153+000; 
км 153+000 - 
км 155+850; 
км 209+000 - 
км 212+697</t>
  </si>
  <si>
    <t>0851200000621005253 от 24.09.2021</t>
  </si>
  <si>
    <t>км 181+643 -
км 183+143</t>
  </si>
  <si>
    <t>0851200000622000498 от 25.03.2022</t>
  </si>
  <si>
    <t>НСО_Р_К-02_209_ТУАД</t>
  </si>
  <si>
    <t>км 9+000 -
км 16+750,02</t>
  </si>
  <si>
    <t>0851200000621005713 от 12.10.2021</t>
  </si>
  <si>
    <t>НСО_МН_Н-2902_288_ТУАД</t>
  </si>
  <si>
    <t>км 20+000  - 
км 22+300</t>
  </si>
  <si>
    <t>0851200000622000490 от 25.03.2022</t>
  </si>
  <si>
    <t>НСО_Р_К-14_211_ТУАД</t>
  </si>
  <si>
    <t>км 11+000 - 
км 14+000</t>
  </si>
  <si>
    <t>0851200000621003973 от 02.08.2021</t>
  </si>
  <si>
    <t>НСО_РЗ_К-15_443_ТУАД</t>
  </si>
  <si>
    <t>км 10+027,78 - 
км 13+031,32</t>
  </si>
  <si>
    <t>ООО "НовосибДорСтрой" 
(Магомедов Н.Д.о.)</t>
  </si>
  <si>
    <t>0851200000622003923 от 11.07.2022</t>
  </si>
  <si>
    <t>НСО_МЗ_Н-2701_467_ТУАД</t>
  </si>
  <si>
    <t>0851200000622003715 от 04.07.2022</t>
  </si>
  <si>
    <t>НСО_РЗ_К-14_444_ТУАД</t>
  </si>
  <si>
    <t>км 39+000 - 
км 42+500</t>
  </si>
  <si>
    <t>0851200000622003939 от 11.07.2022</t>
  </si>
  <si>
    <t>НСО_ММ_Н3113_213_ТУАД</t>
  </si>
  <si>
    <t>км 11+858 -
км 13+091,8</t>
  </si>
  <si>
    <t>0851200000621005482 от 08.10.2021</t>
  </si>
  <si>
    <t>А16ВЛ 
ЩПС С-1</t>
  </si>
  <si>
    <t>км 0+000 - 
км 1+969</t>
  </si>
  <si>
    <t>0851200000621005664 от 08.10.2021</t>
  </si>
  <si>
    <t>НСО_Р_К-30_215_ТУАД</t>
  </si>
  <si>
    <t>км 44+086 - 
км 46+086; 
км 48+000 - 
км 54+000</t>
  </si>
  <si>
    <t>0851200000621005325 от 28.09.2021</t>
  </si>
  <si>
    <t>НСО_Р_К-36_266_ТУАД</t>
  </si>
  <si>
    <t>км 39+650 - 
км 40+650</t>
  </si>
  <si>
    <t>0851200000621005537 от 05.10.2021</t>
  </si>
  <si>
    <t>НСО_ММ_Н3210_214_ТУАД</t>
  </si>
  <si>
    <t>км 4+860 - 
км 7+360</t>
  </si>
  <si>
    <t>ООО "Стройкабель" 
(Агаев Д.М.о.)</t>
  </si>
  <si>
    <t>0851200000621000158 от 04.03.2021</t>
  </si>
  <si>
    <t>Андреевка - Теренгуль - III Интернационал - Чулаково</t>
  </si>
  <si>
    <t>1152 км а/д "Р-254" - Таскаево - Бакмасиха</t>
  </si>
  <si>
    <t>10 км а/д "Н-0412" - Турнаево</t>
  </si>
  <si>
    <t>118 км а/д "Р-255" - Кривояш</t>
  </si>
  <si>
    <t>81 км а/д "К-07" - Баклуши</t>
  </si>
  <si>
    <t>62 км а/д "К-07" - Ильинка</t>
  </si>
  <si>
    <t>Здвинск - Нижний Чулым</t>
  </si>
  <si>
    <t>40 км а/д "Н-0704" - Лянино - Барлакуль</t>
  </si>
  <si>
    <t>96 км а/д "К-29" - Алексеевский</t>
  </si>
  <si>
    <t>Набережное - Безлюдный - Беркуты</t>
  </si>
  <si>
    <t xml:space="preserve">1 км а/д "Н-1212" - 1 км а/д "Н-1206" (объездная р.п. Коченево)
</t>
  </si>
  <si>
    <t>242 км а/д "К-17р" - Черновка - Троицкий</t>
  </si>
  <si>
    <t>7 км а/д "Н-1412" - Зоново</t>
  </si>
  <si>
    <t>35 км а/д "К-22" - Новокаменево</t>
  </si>
  <si>
    <t>Куйбышев - Чумаково - Балман</t>
  </si>
  <si>
    <t>155 км а/д "К-02" - Межовка - гр.Северного района</t>
  </si>
  <si>
    <t>Мошково - Кайлы</t>
  </si>
  <si>
    <t>Новосибирск - аэропорт Толмачево</t>
  </si>
  <si>
    <t>14 км а/д "Н-2107" - Быково</t>
  </si>
  <si>
    <t>12 км а/д "К-18р" - Устюжанино - Новокузьминка</t>
  </si>
  <si>
    <t>Северное - Биаза - гр. Кыштовского района</t>
  </si>
  <si>
    <t>36 км а/д "К-19р" - Шмаково - Репьево</t>
  </si>
  <si>
    <t>15 км а/д "Н-2701" - Каменка - Херсонка</t>
  </si>
  <si>
    <t>Чаны - Щеглово - Богдановка (в гр. района)</t>
  </si>
  <si>
    <t>27 км а/д "Н-3108" - Павловка - Мироновка - Мухино</t>
  </si>
  <si>
    <t>103 км а/д "К-17р" - Петровский - Большеникольское - Чулым (в гр. района)</t>
  </si>
  <si>
    <t>Чулым - Ужаниха - Базово</t>
  </si>
  <si>
    <t>Сигнальные столбики</t>
  </si>
  <si>
    <t>км 157+200 -
км 157+800</t>
  </si>
  <si>
    <t>км 18+000 - 
км 18+600; 
км 18+750 - 
км 20+650</t>
  </si>
  <si>
    <t>06.09.2024 / 
06.09.2026</t>
  </si>
  <si>
    <t>03.11.2026 /
03.11.2024</t>
  </si>
  <si>
    <t>11.10.2023 / 
11. 04.2023</t>
  </si>
  <si>
    <t xml:space="preserve">км 286+400 - 
км 291+888 </t>
  </si>
  <si>
    <t>км 266+950 -
км 277+328,
км 250+472 -
км 256+994,93,
км 257+413 -
км 257+841</t>
  </si>
  <si>
    <t>км 19+611,37 - 
км 21+366,94</t>
  </si>
  <si>
    <t>км 168+600 - 
км 169+570;
км 169+600 - 
км 169+780</t>
  </si>
  <si>
    <t>Пешеходное ограждение</t>
  </si>
  <si>
    <t>Тротуар</t>
  </si>
  <si>
    <t>км 177+000 -
км 180+000,
км 243+472 -
км 245+000, 
км 245+000 -
км 250+472</t>
  </si>
  <si>
    <t>НСО_МЗ_Н-0206_271_ТУАД</t>
  </si>
  <si>
    <t>ЩПС 
С-1</t>
  </si>
  <si>
    <t>км 23+000 - 
км 26+000</t>
  </si>
  <si>
    <t>0851200000622006371 от 21.10.2022</t>
  </si>
  <si>
    <t>НСО_РЗ_К-01_330_ТУАД</t>
  </si>
  <si>
    <t>МБТ 
1,6</t>
  </si>
  <si>
    <t>км 217+000 - 
км 222+000</t>
  </si>
  <si>
    <t>0851200000623004073 от 26.06.2023</t>
  </si>
  <si>
    <t>НСО_РЗ_К-01_310_ТУАД</t>
  </si>
  <si>
    <t>МБТ</t>
  </si>
  <si>
    <t>км 188+000 - 
км 193+000</t>
  </si>
  <si>
    <t>0851200000622008201 от 19.12.2022</t>
  </si>
  <si>
    <t>НСО_РЗ_К-05_233_ТУАД</t>
  </si>
  <si>
    <r>
      <t xml:space="preserve">Здвинск - Барабинск
</t>
    </r>
    <r>
      <rPr>
        <b/>
        <sz val="11"/>
        <color theme="9" tint="-0.249977111117893"/>
        <rFont val="Times New Roman"/>
        <family val="1"/>
        <charset val="204"/>
      </rPr>
      <t>досрочно с 24 года</t>
    </r>
  </si>
  <si>
    <t>км 33+500 - 
км 35+389, 
км 43+219 - 
км 45+926</t>
  </si>
  <si>
    <t>0851200000622009214 от 24.01.2023</t>
  </si>
  <si>
    <t>НСО_РЗ_К-01_327_ТУАД</t>
  </si>
  <si>
    <t>км 9+200 - 
км 10+900</t>
  </si>
  <si>
    <t>0851200000623005693 от 28.08.2023</t>
  </si>
  <si>
    <t>НСО_РЗ_К-02_234_ТУАД</t>
  </si>
  <si>
    <t>км 61+000 - 
км 65+000</t>
  </si>
  <si>
    <t>0851200000622008456 от 20.12.2022</t>
  </si>
  <si>
    <t>НСО_РЗ_К-26_311_ТУАД</t>
  </si>
  <si>
    <t>км 6+611 - 
км 15+000</t>
  </si>
  <si>
    <t>0851200000622008083 от 13.12.2022</t>
  </si>
  <si>
    <t>НСО_РЗ_К-22_312_ТУАД</t>
  </si>
  <si>
    <t>км 114+000 - 
км 114+800, 
км 115+400 - 
км 118+000</t>
  </si>
  <si>
    <t>0851200000622009236 от 30.01.2023</t>
  </si>
  <si>
    <t>НСО_РЗ_К-07_230_ТУАД</t>
  </si>
  <si>
    <t>км 121+500 - 
км 124+000</t>
  </si>
  <si>
    <t>ООО "Стройсити" 
(Панков В.В.) 
5401995391</t>
  </si>
  <si>
    <t>0851200000622008774 от 30.12.2022</t>
  </si>
  <si>
    <t>НСО_РЗ_К-27_266_ТУАД</t>
  </si>
  <si>
    <t>км 46+000 - 
км 50+000, 
км 56+800 - 
км 57+800, 
км 62+000 - 
км 64+000</t>
  </si>
  <si>
    <t>0851200000622006771 от 01.11.2022</t>
  </si>
  <si>
    <t>НСО_МЗ_Н-1701_367_ТУАД</t>
  </si>
  <si>
    <t>42 км а/д "К-08" - Утянка - Ярки</t>
  </si>
  <si>
    <t>км 5+910 - 
км 14+043</t>
  </si>
  <si>
    <t>0851200000623004050 от 26.06.2023</t>
  </si>
  <si>
    <t>НСО_МН_ Н-0703_324_ТУАД</t>
  </si>
  <si>
    <t>км 17+348 - 
км 25+000</t>
  </si>
  <si>
    <t>0851200000622006535 от 25.10.2022</t>
  </si>
  <si>
    <t>ОБ спр</t>
  </si>
  <si>
    <t>НСО_РЗ_К06_259_ТУАД</t>
  </si>
  <si>
    <t xml:space="preserve">0851200000622000486 от 25.03.2022 </t>
  </si>
  <si>
    <t>НСО_РЗ_К-07_231_ТУАД</t>
  </si>
  <si>
    <t>км 7+044 - 
км 14+044</t>
  </si>
  <si>
    <t>0851200000622007788 от 16.12.2022</t>
  </si>
  <si>
    <t>НСО_PЗ_К-22_386_ТУАД</t>
  </si>
  <si>
    <t>км 10+011 - 
км 12+710</t>
  </si>
  <si>
    <t>ООО "Метроком-Н" 
(Бубенщиков А.С.)</t>
  </si>
  <si>
    <t>0851200000623004484 от 07.07.2023</t>
  </si>
  <si>
    <t>НСО_РЗ_ К-04_290_ТУАД</t>
  </si>
  <si>
    <t>км 120+700 - 
км 122+700</t>
  </si>
  <si>
    <t>0851200000623004075 от 26.06.2023</t>
  </si>
  <si>
    <t>НСО_МН_ Н-0809_342_ТУАД</t>
  </si>
  <si>
    <t>км 0+000 - 
км 1+500</t>
  </si>
  <si>
    <t>0851200000622007695 от 05.12.2022</t>
  </si>
  <si>
    <t>НСО_РЗ_К-29_322_ТУАД</t>
  </si>
  <si>
    <t>км 118+700 - 
км 120+700</t>
  </si>
  <si>
    <t>ООО "Дорсиб плюс" 
(Дингес И.Я.)</t>
  </si>
  <si>
    <t>0851200000623000973 от 27.03.2023</t>
  </si>
  <si>
    <t>НСО_МЗ_Н-1015_695_ТУАД</t>
  </si>
  <si>
    <t>17 км а/д "Н-1029" - Астродым</t>
  </si>
  <si>
    <t>км 3+200 - 
км 5+000</t>
  </si>
  <si>
    <t>0851200000622006372 от 21.10.2022</t>
  </si>
  <si>
    <t>НСО_РЗ_К-17р_229_ТУАД</t>
  </si>
  <si>
    <t>ООО "Вертикаль" 
(Голубенко В.А.)</t>
  </si>
  <si>
    <t>0851200000623002065 от 10.05.2023</t>
  </si>
  <si>
    <t>НСО_МЗ_К-0903_241_ТУАД</t>
  </si>
  <si>
    <t>км 6+100 - 
км 9+610</t>
  </si>
  <si>
    <t>0851200000622002309 от 23.05.2022</t>
  </si>
  <si>
    <t>НСО_МЗ_Н-1107_350_ТУАД</t>
  </si>
  <si>
    <t>57 км а/д "К-12"- Вьюны - Новотроицк - Юрт-Акбалык</t>
  </si>
  <si>
    <t>км 53+000 - 
км 57+000</t>
  </si>
  <si>
    <t>0851200000623001299 от 03.04.2023</t>
  </si>
  <si>
    <t>НСО_МЗ_Н-1112_242_ТУАД</t>
  </si>
  <si>
    <t>48 км а/д "К-12" - Южино</t>
  </si>
  <si>
    <t>км 9+000 - 
км 14+000</t>
  </si>
  <si>
    <t>0851200000623000744 от 14.03.2023</t>
  </si>
  <si>
    <t>км 4+000 - 
км 9+000</t>
  </si>
  <si>
    <t>НСО_МЗ_Н-1203_243_ТУАД</t>
  </si>
  <si>
    <t>1402 км а/д "М-51 " - Новомихайловка - Ермиловка</t>
  </si>
  <si>
    <t>км 24+400 - 
км 26+400</t>
  </si>
  <si>
    <t>0851200000622006009 от 07.10.2022</t>
  </si>
  <si>
    <t>НСО_МЗ_Н-1207_415_ТУАД</t>
  </si>
  <si>
    <t>км 4+000 - 
км 8+000</t>
  </si>
  <si>
    <t>0851200000623003915 от 20.06.2023</t>
  </si>
  <si>
    <t>НСО_РЗ_К-09_239_ТУАД</t>
  </si>
  <si>
    <t>0851200000623001116 от 29.03.2023</t>
  </si>
  <si>
    <t>НСО_МЗ_Н-1307_246_ТУАД</t>
  </si>
  <si>
    <t>км 17+626 - 
км 19+126</t>
  </si>
  <si>
    <t>0851200000622006532 от 26.10.2022</t>
  </si>
  <si>
    <t>НСО_РЗ_К-17р_227_ТУАД</t>
  </si>
  <si>
    <t>км 185+000 - 
км 195+000</t>
  </si>
  <si>
    <t>0851200000623003656 от 07.07.2023</t>
  </si>
  <si>
    <t>НСО_РЗ_К-05_356_ТУАД</t>
  </si>
  <si>
    <t>А16ВТ 
А16НТ 
А16ОТ</t>
  </si>
  <si>
    <t>км 219+000 - 
км 229+000</t>
  </si>
  <si>
    <t>0851200000623004035 от 03.07.2023</t>
  </si>
  <si>
    <t>НСО_РЗ_К-27_485_ТУАД</t>
  </si>
  <si>
    <t>км 5+858 - 
км 8+703</t>
  </si>
  <si>
    <t>0851200000623003913 от 19.06.2023</t>
  </si>
  <si>
    <t>НСО_РЗ_К-17р_228_ТУАД</t>
  </si>
  <si>
    <t>км 314+000 - 
км 315+000, 
км 324+000 - 
км 325+500, 
км 337+000 - 
км 339+172</t>
  </si>
  <si>
    <t>ООО ПК "ИнвестСтройПроект" 
(Бровкина Н.Д.)</t>
  </si>
  <si>
    <t>0851200000623001049 от 21.03.2023</t>
  </si>
  <si>
    <t>НСО_РЗ_К-17-р_359_ТУАД</t>
  </si>
  <si>
    <t>А16НТ 
А16ВТ</t>
  </si>
  <si>
    <t>км 297+290 - 
км 302+290, 
км 303+590 - 
км 304+590</t>
  </si>
  <si>
    <t>0851200000623004071 от 26.06.2023</t>
  </si>
  <si>
    <t>НСО_РЗ_К-27_358_ТУАД</t>
  </si>
  <si>
    <t>км 29+644 - 
км 31+692</t>
  </si>
  <si>
    <t>0851200000623005406 от 14.08.2023</t>
  </si>
  <si>
    <t>НСО_МЗ_Н1425_248_ТУАД</t>
  </si>
  <si>
    <t>км 6+000 - 
км 7+000, 
км 9+000 - 
км 11+025, 
км 18+000 - 
км 20+015</t>
  </si>
  <si>
    <t>0851200000622006468 от 24.10.2022</t>
  </si>
  <si>
    <t>НСО_МЗ_Н1401_247_ТУАД</t>
  </si>
  <si>
    <t>км 0+000 - 
км 3+040</t>
  </si>
  <si>
    <t>0851200000622006425 от 24.10.2022</t>
  </si>
  <si>
    <t>НСО_РЗ_К-01_273_ТУАД</t>
  </si>
  <si>
    <t>км 135+970 - 
км 138+970</t>
  </si>
  <si>
    <t>0851200000623000893 от 14.03.2023</t>
  </si>
  <si>
    <t>III
IV</t>
  </si>
  <si>
    <t>НСО_РЗ_К-06_365_ТУАД</t>
  </si>
  <si>
    <t>км 62+900 - 
км 68+000</t>
  </si>
  <si>
    <t>0851200000623004110 от 26.06.2023</t>
  </si>
  <si>
    <t>НСО_РЗ_К-01_364_ТУАД</t>
  </si>
  <si>
    <t>км 127+970 - 
км 129+970</t>
  </si>
  <si>
    <t>0851200000623003912 от 20.06.2023</t>
  </si>
  <si>
    <t>НСО_МЗ_Н-1706_368_ТУАД</t>
  </si>
  <si>
    <t>км 15+400 - 
км 20+000, 
км 20+400 - 
км 20+900</t>
  </si>
  <si>
    <t>0851200000623004049 от 26.06.2023</t>
  </si>
  <si>
    <t>НСО_РЗ_К-02_235_ТУАД</t>
  </si>
  <si>
    <t>км 143+090 - 
км 145+602</t>
  </si>
  <si>
    <t>0851200000622008017 от 12.12.2022</t>
  </si>
  <si>
    <t>НСО_РЗ_К-15_232_ТУАД</t>
  </si>
  <si>
    <t>км 46+800 - 
км 49+494, 
км 51+184 - 
км 54+000</t>
  </si>
  <si>
    <t>0851200000623001181 от 27.03.2023</t>
  </si>
  <si>
    <t>НСО_МН_ Н-1801_320_ТУАД</t>
  </si>
  <si>
    <t xml:space="preserve">66 км а/д "К-15" - Елбань </t>
  </si>
  <si>
    <t>км 12+328 - 
км 13+328, 
км 13+328 - 
км 14+328, 
км 14+328 - 
км 16+253</t>
  </si>
  <si>
    <t>ООО "Маслянинское ДРСУ" 
(Просеков С.А.)</t>
  </si>
  <si>
    <t>0851200000623001577 от 10.04.2023</t>
  </si>
  <si>
    <t>НСО_МЗ_Н-1918_674_ТУАД</t>
  </si>
  <si>
    <t>23 км а/д "Н-2141" - Локти (в гр. района)</t>
  </si>
  <si>
    <t>Тип А, Тип Б</t>
  </si>
  <si>
    <t>км 12+253,13 - 
км 13+398</t>
  </si>
  <si>
    <t>ООО "СпецТрансСтрой" 
(Арапов С.А.)</t>
  </si>
  <si>
    <t>0851200000623000747 от 17.03.2023</t>
  </si>
  <si>
    <t>НСО_МЗ_Н1901_252_ТУАД</t>
  </si>
  <si>
    <t>км 4+968 - 
км 8+168</t>
  </si>
  <si>
    <t>ООО "СибДорСтрой" 
(Клюев А.А.)</t>
  </si>
  <si>
    <t>0851200000622009125 от 13.01.2023</t>
  </si>
  <si>
    <t>ОС / АГ</t>
  </si>
  <si>
    <t>А16ВТ 
А16НН</t>
  </si>
  <si>
    <t>км 19+524 - 
км 20+332</t>
  </si>
  <si>
    <t>ООО "Стройдор2015" 
(Бехбудов Б.Я.о)</t>
  </si>
  <si>
    <t>0851200000623002067 от 21.04.2023</t>
  </si>
  <si>
    <t>км 0+981 - 
км 2+721</t>
  </si>
  <si>
    <t>0851200000622003600 от 04.07.2022</t>
  </si>
  <si>
    <t>км 0+000 - 
км 0+981, 
км 2+721 - 
км 6+800</t>
  </si>
  <si>
    <t>0851200000622003598 от 04.07.2022</t>
  </si>
  <si>
    <t>НСО_МЗ_Н-2119_328_ТУАД</t>
  </si>
  <si>
    <t>ФБ 
КРСТ</t>
  </si>
  <si>
    <t>Новосибирск - Каменка</t>
  </si>
  <si>
    <t>ЩМА22 
А22НТ</t>
  </si>
  <si>
    <t>км 0+000 - 
км 4+305</t>
  </si>
  <si>
    <t>0851200000623001003 от 10.04.2023</t>
  </si>
  <si>
    <t>АГ</t>
  </si>
  <si>
    <t>Барышево - Орловка - Кольцово</t>
  </si>
  <si>
    <t>А16ВТ 
А16НТ 
А22НТ 
А8ВЛ</t>
  </si>
  <si>
    <t>км 2+246 - 
км 2+426</t>
  </si>
  <si>
    <t>1/568 от 17.07.2023</t>
  </si>
  <si>
    <t>НСО_МЗ_Н0808_251_ТУАД</t>
  </si>
  <si>
    <t>км 79+000 - 
км 82+400, 
км 83+000 - 
км 84+000</t>
  </si>
  <si>
    <t>ООО "СтройСити" 
(Клипиков М.В.) 
5406378346</t>
  </si>
  <si>
    <t>0851200000622006678 от 01.11.2022</t>
  </si>
  <si>
    <t>II
III</t>
  </si>
  <si>
    <t>км 112+000 - 
км 119+000, 
км 158+000 - 
км 166+000</t>
  </si>
  <si>
    <t>0851200000622009211 от 26.01.2023</t>
  </si>
  <si>
    <t>НСО_РЗ_К-17р_372_ТУАД</t>
  </si>
  <si>
    <t>км 75+000 - 
км 78+000, 
км 131+000 - 
км 138+000, 
км 167+000 - 
км 168+000</t>
  </si>
  <si>
    <t>0851200000623004418 от 11.07.2023</t>
  </si>
  <si>
    <t>НСО_МЗ_Н2209_253_ТУАД</t>
  </si>
  <si>
    <t>км 19+500 - 
км 21+500</t>
  </si>
  <si>
    <t>0851200000622006540 от 25.10.2022</t>
  </si>
  <si>
    <t>НСО_МЗ_Н-2305_225_ТУАД</t>
  </si>
  <si>
    <t>км 2+737 - 
км 6+561, 
км 19+000 - 
км 20+746</t>
  </si>
  <si>
    <t>0851200000622009160 от 11.01.2023</t>
  </si>
  <si>
    <t>НСО_РЗ_К-14_270_ТУАД</t>
  </si>
  <si>
    <t>км 70+330 - 
км 76+330</t>
  </si>
  <si>
    <t>0851200000622009243 от 27.01.2023</t>
  </si>
  <si>
    <t>км 0+000 - 
км 4+000</t>
  </si>
  <si>
    <t>0851200000623005425 от 14.08.2023</t>
  </si>
  <si>
    <t>НСО_МЗ_Н2516_254_ТУАД</t>
  </si>
  <si>
    <t>км 3+000 - 
км 6+746</t>
  </si>
  <si>
    <t>0851200000623000944 от 15.03.2023</t>
  </si>
  <si>
    <t>НСО_МЗ_Н2513_263_ТУАД</t>
  </si>
  <si>
    <t>км 12+000 - 
км 18+000</t>
  </si>
  <si>
    <t>0851200000622008170 от 19.12.2022</t>
  </si>
  <si>
    <t>0851200000623005314 от 07.08.2023</t>
  </si>
  <si>
    <t>НСО_МЗ_Н2603_255_ТУАД</t>
  </si>
  <si>
    <t>0851200000622009054 от 10.01.2023</t>
  </si>
  <si>
    <t>НСО_РЗ_К-19р_226_ТУАД</t>
  </si>
  <si>
    <t>км 88+790 - 
км 96+000, 
км 101+000 - 
км 108+000, 
км 48+000 - 
км 49+000, 
км 142+000 - 
км 146+498</t>
  </si>
  <si>
    <t>0851200000622009225 от 27.01.2023</t>
  </si>
  <si>
    <t>НСО_МЗ_Н2702_256_ТУАД</t>
  </si>
  <si>
    <r>
      <t>км 33+000 - 
км 39+013,93</t>
    </r>
    <r>
      <rPr>
        <sz val="11"/>
        <color rgb="FFFF0000"/>
        <rFont val="Times New Roman"/>
        <family val="1"/>
        <charset val="204"/>
      </rPr>
      <t/>
    </r>
  </si>
  <si>
    <t>0851200000622009200 от 23.01.2023</t>
  </si>
  <si>
    <t>км 9+740 - 
км 12+000</t>
  </si>
  <si>
    <t>ООО "СибСтройСити" 
(Гасанов З.Н.о.)</t>
  </si>
  <si>
    <t>0851200000623000943 от 15.03.2023</t>
  </si>
  <si>
    <t>НСО_МЗ_Н-2812_326_ТУАД</t>
  </si>
  <si>
    <t>БКД скр</t>
  </si>
  <si>
    <t>215 км а/д "К-22" - Еланка - Покровка</t>
  </si>
  <si>
    <t>км 1+463 - 
км 2+472</t>
  </si>
  <si>
    <t>НСО_РЗ_К-22_237_ТУАД</t>
  </si>
  <si>
    <t>км 155+850 -  
км 159+350, 
км 178+843 - 
км 181+643</t>
  </si>
  <si>
    <t>0851200000622008179 от 19.12.2022</t>
  </si>
  <si>
    <t>НСО_МЗ_К-20п1_238_ТУАД</t>
  </si>
  <si>
    <t>Подъезд к ХПП \4 км\</t>
  </si>
  <si>
    <t>км 0+000 - 
км 1+510,10</t>
  </si>
  <si>
    <t>0851200000622008172 от 19.12.2022</t>
  </si>
  <si>
    <t>НСО_РЗ_К-02_236_ТУАД</t>
  </si>
  <si>
    <t>км 8+656 - 
км 9+008, 
км 33+250 - 
км 33+899</t>
  </si>
  <si>
    <t>0851200000622009157 от 12.01.2023</t>
  </si>
  <si>
    <t>НСО_МЗ_Н2901_261_ТУАД</t>
  </si>
  <si>
    <t>км 18+420 - 
км 26+170</t>
  </si>
  <si>
    <t>0851200000622008775 от 09.01.2023</t>
  </si>
  <si>
    <t>НСО_МЗ_Н3008_257_ТУАД</t>
  </si>
  <si>
    <t>12 км а/д "Н-3016" - кар. Медведский - ст. Дорогино</t>
  </si>
  <si>
    <t>км 10+970 - 
км 13+907</t>
  </si>
  <si>
    <t>ООО "СК Анис" 
(Татосян Н.Б.)</t>
  </si>
  <si>
    <t>0851200000622009201 от 24.01.2023</t>
  </si>
  <si>
    <t>НСО_РЗ_К-15_275_ТУАД</t>
  </si>
  <si>
    <r>
      <t xml:space="preserve">А16ВТ 
А22НТ 
А22ОТ 
</t>
    </r>
    <r>
      <rPr>
        <b/>
        <sz val="11"/>
        <color indexed="8"/>
        <rFont val="Times New Roman"/>
        <family val="1"/>
        <charset val="204"/>
      </rPr>
      <t>(КЖЦ 2022)</t>
    </r>
  </si>
  <si>
    <t>км 0+627 - 
км 2+327,80, 
км 8+634 - 
км 10+005,27, 
км 20+673 - 
км 22+048,62</t>
  </si>
  <si>
    <t>0851200000623001689 от 17.04.2023</t>
  </si>
  <si>
    <t>НСО_МН_ Н-1706_673_ТУАД</t>
  </si>
  <si>
    <t>км 18+600 - 
км 18+750, 
км 20+650 - 
км 22+500</t>
  </si>
  <si>
    <t>ООО "СТС-ПЛЮС" 
(Исмаилзаде А.Э.о.)</t>
  </si>
  <si>
    <t>НСО_РЗ_К-14_316_ТУАД</t>
  </si>
  <si>
    <t>км 35+980 - 
км 39+000</t>
  </si>
  <si>
    <t>0851200000623001088 от 24.03.2023</t>
  </si>
  <si>
    <t>НСО_РЗ-К-01-220_ТУАД</t>
  </si>
  <si>
    <t>А16ВН 
А16НН 
А16ОТ</t>
  </si>
  <si>
    <t>км 88+986 - 
км 95+256, 
км 105+131 - 
км 107+176</t>
  </si>
  <si>
    <t>0851200000622008986 от 23.01.2023</t>
  </si>
  <si>
    <t>НСО_МЗ_Н3211_258_ТУАД</t>
  </si>
  <si>
    <t>1328 км а/д "Р-254" - Куликовское</t>
  </si>
  <si>
    <t xml:space="preserve">км 21+000 - 
км 22+000 </t>
  </si>
  <si>
    <t>0851200000622006311 от 17.10.2022</t>
  </si>
  <si>
    <t>НСО_РЗ_К-17р_578_ТУАД</t>
  </si>
  <si>
    <t>км 95+900 - 
км 100+000</t>
  </si>
  <si>
    <t>0851200000623005813 от 01.09.2023</t>
  </si>
  <si>
    <t xml:space="preserve">15 км а/д "К-38" - Вассино - Дергоусово </t>
  </si>
  <si>
    <t>22 км а/д "К-29" - Бобровка - Шайдурово - Чингис (в гр. района)</t>
  </si>
  <si>
    <t xml:space="preserve">Новосибирск  - аэропорт Толмачево </t>
  </si>
  <si>
    <t xml:space="preserve">Куйбышев - Абрамово </t>
  </si>
  <si>
    <t>км 401+000 - 
км 406+000, 
км 409+000 - 
км 413+550</t>
  </si>
  <si>
    <t xml:space="preserve">40 км а/д "Н-0704" - Лянино - Барлакуль </t>
  </si>
  <si>
    <t>Здвинск- Верх-Урюм - Лянино - Мамон</t>
  </si>
  <si>
    <t>Сумма по полю 30</t>
  </si>
  <si>
    <t>Количество по полю 1</t>
  </si>
  <si>
    <t>(Все)</t>
  </si>
  <si>
    <t>Претензии</t>
  </si>
  <si>
    <t xml:space="preserve"> км 37+558,84 -
км 42+208,84</t>
  </si>
  <si>
    <t>Год сдачи в эксплуатацию</t>
  </si>
  <si>
    <t>Ф.2017.257489 от 05.07.2017</t>
  </si>
  <si>
    <t>ИП Рустамов И.Х.о.</t>
  </si>
  <si>
    <t>Ф.333459 от 07.08.2017</t>
  </si>
  <si>
    <t>км 42+500 - 
км 43+500</t>
  </si>
  <si>
    <t>0851200000623006219 от 18.09.2023</t>
  </si>
  <si>
    <t>НСО_РЗ_К-14_392_ТУАД</t>
  </si>
  <si>
    <t>Элементы обустройства</t>
  </si>
  <si>
    <t>Количество дифектов</t>
  </si>
  <si>
    <t>Еременко В.О.</t>
  </si>
  <si>
    <t>Полозов В.В.</t>
  </si>
  <si>
    <t>Ярмолюк А.Е.</t>
  </si>
  <si>
    <t>Котов А.С.</t>
  </si>
  <si>
    <t>№ _______от "_____"______________2024г.</t>
  </si>
  <si>
    <t xml:space="preserve"> объектов ремонта, капитального ремонта автомобильных дорог и дорожных сооружений находящихся на гарантийном обслуживании в 2024 году</t>
  </si>
  <si>
    <t>Действует</t>
  </si>
  <si>
    <t>от "_____"______________2024г.№ _______</t>
  </si>
  <si>
    <t>Приложение №____к приказу ГКУ НСО ТУАД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</si>
</sst>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0.0_)"/>
    <numFmt numFmtId="166" formatCode="#,##0.0"/>
    <numFmt numFmtId="167" formatCode="#,##0.000"/>
    <numFmt numFmtId="168" formatCode="0.00000"/>
    <numFmt numFmtId="169" formatCode="0.000"/>
    <numFmt numFmtId="170" formatCode="#,##0.0000"/>
    <numFmt numFmtId="171" formatCode="#,##0.00000"/>
    <numFmt numFmtId="172" formatCode="_(* #,##0.00_);_(* \(#,##0.00\);_(* &quot;-&quot;??_);_(@_)"/>
  </numFmts>
  <fonts count="2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b/>
      <sz val="10"/>
      <name val="Times New Roman"/>
      <family val="1"/>
    </font>
    <font>
      <sz val="10"/>
      <color rgb="FF000000"/>
      <name val="Times New Roman"/>
      <family val="1"/>
      <charset val="204"/>
    </font>
    <font>
      <b/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6" tint="-0.24997711111789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8" fillId="0" borderId="0"/>
    <xf numFmtId="0" fontId="7" fillId="0" borderId="0"/>
    <xf numFmtId="0" fontId="6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" fillId="0" borderId="0"/>
  </cellStyleXfs>
  <cellXfs count="199">
    <xf numFmtId="0" fontId="0" fillId="0" borderId="0" xfId="0"/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4" fontId="2" fillId="0" borderId="1" xfId="1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14" fontId="2" fillId="0" borderId="0" xfId="1" applyNumberFormat="1" applyFont="1" applyAlignment="1">
      <alignment horizontal="right"/>
    </xf>
    <xf numFmtId="0" fontId="2" fillId="0" borderId="1" xfId="3" applyFont="1" applyBorder="1" applyAlignment="1">
      <alignment horizontal="center" vertical="center" wrapText="1"/>
    </xf>
    <xf numFmtId="166" fontId="2" fillId="0" borderId="1" xfId="5" applyNumberFormat="1" applyFont="1" applyBorder="1" applyAlignment="1">
      <alignment horizontal="center" vertical="center" wrapText="1"/>
    </xf>
    <xf numFmtId="14" fontId="2" fillId="0" borderId="1" xfId="5" applyNumberFormat="1" applyFont="1" applyBorder="1" applyAlignment="1">
      <alignment horizontal="center" vertical="center"/>
    </xf>
    <xf numFmtId="166" fontId="2" fillId="0" borderId="1" xfId="5" applyNumberFormat="1" applyFont="1" applyBorder="1" applyAlignment="1">
      <alignment horizontal="center" vertical="center"/>
    </xf>
    <xf numFmtId="164" fontId="2" fillId="0" borderId="0" xfId="1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7" fontId="2" fillId="0" borderId="1" xfId="4" applyNumberFormat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/>
    </xf>
    <xf numFmtId="14" fontId="2" fillId="0" borderId="1" xfId="5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172" fontId="2" fillId="0" borderId="0" xfId="11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167" fontId="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167" fontId="9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0" fontId="2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 wrapText="1"/>
    </xf>
    <xf numFmtId="172" fontId="4" fillId="0" borderId="1" xfId="11" applyNumberFormat="1" applyFont="1" applyFill="1" applyBorder="1" applyAlignment="1">
      <alignment horizontal="center"/>
    </xf>
    <xf numFmtId="172" fontId="2" fillId="0" borderId="1" xfId="1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9" fontId="2" fillId="0" borderId="1" xfId="8" applyFont="1" applyFill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71" fontId="5" fillId="0" borderId="1" xfId="0" applyNumberFormat="1" applyFont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5" fillId="0" borderId="1" xfId="6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170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9" fontId="2" fillId="0" borderId="0" xfId="7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2" fillId="0" borderId="1" xfId="0" applyFont="1" applyBorder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4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5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9" fontId="2" fillId="0" borderId="1" xfId="0" applyNumberFormat="1" applyFont="1" applyBorder="1" applyAlignment="1" applyProtection="1">
      <alignment horizontal="left" vertical="center" wrapText="1"/>
      <protection locked="0"/>
    </xf>
    <xf numFmtId="169" fontId="5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5" fillId="0" borderId="1" xfId="6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12" fillId="0" borderId="0" xfId="0" applyFont="1"/>
    <xf numFmtId="167" fontId="0" fillId="0" borderId="0" xfId="0" applyNumberFormat="1"/>
    <xf numFmtId="167" fontId="5" fillId="0" borderId="1" xfId="0" applyNumberFormat="1" applyFont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4" fontId="2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 applyProtection="1">
      <alignment horizontal="center" vertical="center" wrapText="1"/>
      <protection locked="0"/>
    </xf>
    <xf numFmtId="16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" xfId="0" applyNumberFormat="1" applyFont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0" fillId="0" borderId="0" xfId="9" applyFont="1" applyAlignment="1">
      <alignment horizontal="centerContinuous"/>
    </xf>
    <xf numFmtId="167" fontId="10" fillId="0" borderId="0" xfId="9" applyNumberFormat="1" applyFont="1" applyAlignment="1">
      <alignment horizontal="centerContinuous"/>
    </xf>
    <xf numFmtId="14" fontId="10" fillId="0" borderId="0" xfId="9" applyNumberFormat="1" applyFont="1" applyAlignment="1">
      <alignment horizontal="centerContinuous"/>
    </xf>
    <xf numFmtId="0" fontId="10" fillId="0" borderId="6" xfId="9" applyFont="1" applyBorder="1" applyAlignment="1">
      <alignment horizontal="centerContinuous" vertical="center" wrapText="1"/>
    </xf>
    <xf numFmtId="4" fontId="5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 wrapText="1"/>
    </xf>
    <xf numFmtId="169" fontId="2" fillId="0" borderId="5" xfId="0" applyNumberFormat="1" applyFont="1" applyBorder="1" applyAlignment="1" applyProtection="1">
      <alignment horizontal="center" vertical="center" wrapText="1"/>
      <protection locked="0"/>
    </xf>
    <xf numFmtId="14" fontId="2" fillId="0" borderId="3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2" fillId="0" borderId="1" xfId="10" applyNumberFormat="1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69" fontId="2" fillId="0" borderId="1" xfId="13" applyNumberForma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 wrapText="1"/>
    </xf>
    <xf numFmtId="1" fontId="25" fillId="0" borderId="4" xfId="0" applyNumberFormat="1" applyFont="1" applyBorder="1" applyAlignment="1" applyProtection="1">
      <alignment horizontal="center" vertical="center" wrapText="1"/>
      <protection locked="0"/>
    </xf>
    <xf numFmtId="1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0" xfId="0" applyNumberFormat="1" applyFont="1" applyAlignment="1">
      <alignment horizontal="center"/>
    </xf>
    <xf numFmtId="14" fontId="2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2" fillId="4" borderId="1" xfId="1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" fontId="2" fillId="4" borderId="1" xfId="1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5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" fontId="0" fillId="0" borderId="1" xfId="0" applyNumberFormat="1" applyBorder="1"/>
    <xf numFmtId="164" fontId="2" fillId="0" borderId="4" xfId="1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center" vertical="center" wrapText="1"/>
    </xf>
    <xf numFmtId="167" fontId="3" fillId="5" borderId="3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0" fontId="10" fillId="0" borderId="6" xfId="9" applyFont="1" applyBorder="1" applyAlignment="1">
      <alignment horizontal="center" vertical="center" wrapText="1"/>
    </xf>
  </cellXfs>
  <cellStyles count="14">
    <cellStyle name="Обычный" xfId="0" builtinId="0"/>
    <cellStyle name="Обычный 2" xfId="1" xr:uid="{00000000-0005-0000-0000-000001000000}"/>
    <cellStyle name="Обычный 4" xfId="2" xr:uid="{00000000-0005-0000-0000-000002000000}"/>
    <cellStyle name="Обычный 9" xfId="13" xr:uid="{00000000-0005-0000-0000-000003000000}"/>
    <cellStyle name="Обычный_Кап. ремонт" xfId="3" xr:uid="{00000000-0005-0000-0000-000004000000}"/>
    <cellStyle name="Обычный_Лист1" xfId="4" xr:uid="{00000000-0005-0000-0000-000005000000}"/>
    <cellStyle name="Обычный_Оперативная информация 07.12.2011" xfId="5" xr:uid="{00000000-0005-0000-0000-000006000000}"/>
    <cellStyle name="Обычный_Ремонт" xfId="6" xr:uid="{00000000-0005-0000-0000-000007000000}"/>
    <cellStyle name="Процентный" xfId="7" builtinId="5"/>
    <cellStyle name="Процентный 2" xfId="8" xr:uid="{00000000-0005-0000-0000-000009000000}"/>
    <cellStyle name="Стиль 1" xfId="9" xr:uid="{00000000-0005-0000-0000-00000A000000}"/>
    <cellStyle name="Финансовый" xfId="10" builtinId="3"/>
    <cellStyle name="Финансовый 2" xfId="11" xr:uid="{00000000-0005-0000-0000-00000C000000}"/>
    <cellStyle name="Финансовый 3" xfId="12" xr:uid="{00000000-0005-0000-0000-00000D000000}"/>
  </cellStyles>
  <dxfs count="18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AFFFF0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AFFFF0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AFFFF0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AFFFF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24.02.21%20&#1054;&#1073;&#1098;&#1077;&#1082;&#1090;&#1099;%20&#1085;&#1072;%20&#1075;&#1072;&#1088;&#1072;&#1085;&#1090;&#1080;&#1080;%20&#1056;,%20&#1050;&#1056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Ким Константин Павлович" refreshedDate="45343.402433333336" createdVersion="4" refreshedVersion="4" minRefreshableVersion="3" recordCount="455" xr:uid="{00000000-000A-0000-FFFF-FFFF00000000}">
  <cacheSource type="worksheet">
    <worksheetSource ref="A7:AM463" sheet="Гарантии" r:id="rId2"/>
  </cacheSource>
  <cacheFields count="42">
    <cacheField name="1" numFmtId="1">
      <sharedItems containsString="0" containsBlank="1" containsNumber="1" containsInteger="1" minValue="1" maxValue="285"/>
    </cacheField>
    <cacheField name="2" numFmtId="0">
      <sharedItems containsBlank="1"/>
    </cacheField>
    <cacheField name="3" numFmtId="0">
      <sharedItems containsBlank="1"/>
    </cacheField>
    <cacheField name="4" numFmtId="0">
      <sharedItems containsBlank="1"/>
    </cacheField>
    <cacheField name="5" numFmtId="0">
      <sharedItems containsBlank="1"/>
    </cacheField>
    <cacheField name="6" numFmtId="0">
      <sharedItems containsBlank="1"/>
    </cacheField>
    <cacheField name="7" numFmtId="0">
      <sharedItems/>
    </cacheField>
    <cacheField name="8" numFmtId="0">
      <sharedItems count="206">
        <s v="Здвинский"/>
        <s v="Искитимский"/>
        <s v="Карасукский"/>
        <s v="Купинский"/>
        <s v="Каргатский"/>
        <s v="Колыванский"/>
        <s v="Коченевский"/>
        <s v="Кыштовский"/>
        <s v="Маслянинский"/>
        <s v="Мошковский"/>
        <s v="Новосибирский"/>
        <s v="Сузунский"/>
        <s v="Убинский"/>
        <s v="Чановский"/>
        <s v="Чулымский"/>
        <s v="Чистоозерный"/>
        <s v="Черепановский"/>
        <s v="Тогучинский"/>
        <s v="Краснозерский"/>
        <s v="Кочковский"/>
        <s v="Куйбышевский"/>
        <s v="Ордынский"/>
        <s v="Северный"/>
        <s v="Татарский"/>
        <s v="Усть-Таркский"/>
        <s v="Барабинский"/>
        <s v="Баганский"/>
        <s v="Болотнинский"/>
        <s v="Венгеровский"/>
        <s v="Доволенский"/>
        <s v="Северный "/>
        <s v="48 км а/д &quot;К-12&quot; - Южино" u="1"/>
        <s v="24 км а/д &quot;М-53&quot; - Локти (в гр. района)" u="1"/>
        <s v="Куйбышев - Кондусла - гр. Убинского района" u="1"/>
        <s v="27 км а/д &quot;Н-3108&quot; - Павловка - Мироновка - Мухино" u="1"/>
        <s v="Советское шоссе" u="1"/>
        <s v="Чаны - Погорелка" u="1"/>
        <s v="1328 км а/д &quot;Р-254&quot; - Куликовское" u="1"/>
        <s v="Тогучин - Елтышево (в гр. района)" u="1"/>
        <s v="1152 км а/д &quot;Р-254&quot; - Таскаево - Бакмасиха" u="1"/>
        <s v="203 км а/д &quot;К17р&quot; - Каргат" u="1"/>
        <s v="15 км а/д &quot;К-38&quot; - Вассино - Дергоусово " u="1"/>
        <s v="20 км а/д &quot;Н-1612&quot; - Яркуль" u="1"/>
        <s v="12 км а/д &quot;Н-3013&quot; - Украинка" u="1"/>
        <s v="72 км а/д &quot;Р-256&quot; - Легостаево - Чемское - 76 км а/д &quot;К-16&quot; (в гр. района)" u="1"/>
        <s v="Здвинск - Верх - Урюм - Лянино - Мамон" u="1"/>
        <s v="1402 км а/д &quot;М-51 &quot; - Новомихайловка - Ермиловка" u="1"/>
        <s v="Яркуль - Матюшкино - Новоалександровка" u="1"/>
        <s v="Подъезд к г. Чулыму " u="1"/>
        <s v="Подъезд к с. Здвинск \2 км\" u="1"/>
        <s v="1337 км а/д &quot;М-51&quot; - Кузнецкий" u="1"/>
        <s v="56 км а/д &quot;Н-3118&quot; - Чаинка - Тюменка" u="1"/>
        <s v="Здвинск - Довольное - 17 км а/д &quot;К-09&quot;" u="1"/>
        <s v="103 км а/д &quot;К-17р&quot; - Петровский - Большеникольское - Чулым (в гр. района)" u="1"/>
        <s v="&quot;М-51&quot; - Куликовское" u="1"/>
        <s v="63 км а/д &quot;К-09р&quot; - Сумы" u="1"/>
        <s v="60 а/д &quot;К-09&quot; - Довольное" u="1"/>
        <s v="1413 км а/д &quot;М-51&quot; - Колывань" u="1"/>
        <s v="Шерстобитово - Залесный - 99 км а/д &quot;К-30&quot;" u="1"/>
        <s v="Чаны - Венгерово - Кыштовка" u="1"/>
        <s v="12 км а/д &quot;К-12&quot; - Криводановка" u="1"/>
        <s v="37 км а/д &quot;К-22&quot; - Булатово - аул Омь" u="1"/>
        <s v="Кыштовка - Орловка" u="1"/>
        <s v="Горный - ст. Изынский" u="1"/>
        <s v="66 км а/д &quot;Н-1408&quot;- Ушково - Михайловка" u="1"/>
        <s v="Инская - Барышево - 39 км а/д &quot;К-19р&quot; (в границах района)" u="1"/>
        <s v="22 км а/д &quot;К-29&quot; - Бобровка - Шайдурово - Чингис (в гр. района)" u="1"/>
        <s v="52 км а/д &quot;К-02&quot; - Филошенка" u="1"/>
        <s v="Куйбышев - Чумаково - Балман" u="1"/>
        <s v="104 км а/д &quot;Р-256&quot; - Сузун" u="1"/>
        <s v="104 км а/д &quot;Р-256&quot; - Черепаново - Маслянино" u="1"/>
        <s v="73 км а/д &quot;К-17р&quot; - Верх-Ирмень" u="1"/>
        <s v="Абрамово - Старогребенщиково - Осинцево" u="1"/>
        <s v="12 км а/д &quot;Н-3016&quot; - кар. Медведский - ст. Дорогино" u="1"/>
        <s v="27 км а/д &quot;К-07&quot; - Верх-Каргат - Берёзовка - Новощербаки" u="1"/>
        <s v="20 км а/д &quot;Н-0104&quot;-Абакумово" u="1"/>
        <s v="35 км а/д &quot;К-22&quot; - Новокаменево" u="1"/>
        <s v="Новосибирск  - аэропорт Толмачево " u="1"/>
        <s v="1402 км а/д &quot;М-51&quot; - Новомихайловка - Ермиловка" u="1"/>
        <s v="118 км а/д &quot;Р-255&quot; - Кривояш" u="1"/>
        <s v="112 км а/д &quot;К-18р&quot; - Устюжанино - Новокузиминка" u="1"/>
        <s v="Здвинск - Барабинск" u="1"/>
        <s v="57 км а/д &quot;К-12&quot;- Вьюны - Новотроицк - Юрт-Акбалык" u="1"/>
        <s v="Сузун - Битки - Преображенка - 18 км а/д &quot;К-13&quot; (в гр. района)" u="1"/>
        <s v="Новосибирск - Каменка" u="1"/>
        <s v="Устюжанино - Новокузминка" u="1"/>
        <s v="53 км а/д &quot;К-15&quot; - Борково" u="1"/>
        <s v="1282 км а/д &quot;М-51&quot; - Форпост-Каргат - Верх-Каргат - Натальинский" u="1"/>
        <s v="Куйбышев - Венгерово - гр. Омской области (старый Московский тракт)" u="1"/>
        <s v="40 км а/д &quot;Н-0704&quot; - Лянино - Барлакуль" u="1"/>
        <s v="Новосибирск - Кочки - Павлодар (в пред. РФ)" u="1"/>
        <s v="35 км а/д &quot;Н-0901&quot; - Иванкино" u="1"/>
        <s v="Чингис - Нижнекаменка - Завъялово" u="1"/>
        <s v="1411 км а/д &quot;М-51&quot; - Новокремлевское" u="1"/>
        <s v="242 км а/д &quot;К-17р&quot; - Черновка - Троицкий" u="1"/>
        <s v="60 км а/д &quot;К-09&quot; - Довольное" u="1"/>
        <s v="10 км а/д &quot;Н-2519&quot; - Варваровка" u="1"/>
        <s v="60 км а/д &quot;М-53&quot; - Мошково - Белоярка" u="1"/>
        <s v="390 км а/д &quot;К-17р&quot; - Михайловка - гр. Алтайского кр. " u="1"/>
        <s v="1408 км а/д &quot;Р-254&quot; - Крутологово" u="1"/>
        <s v="1286 км а/д &quot;Р-254&quot; - Каргат (восточный)" u="1"/>
        <s v="Новосибирск - Сокур (в гр. района)" u="1"/>
        <s v="Венгерово - Минино - Верх-Красноярка - Северное (в гр. района)" u="1"/>
        <s v="13 км а/д &quot;К-14&quot; - Карагужево" u="1"/>
        <s v="Коченево - совхоз Коченевский" u="1"/>
        <s v="52 км а/д &quot;Н-1408&quot; - Константиновка - Новоалексеевка" u="1"/>
        <s v="Тогучин - Кудрино - Златоуст" u="1"/>
        <s v="Карасук - Хорошее - Свободный Труд - Калиновка" u="1"/>
        <s v="7 км а/д &quot;Н-1412&quot; - Зоново" u="1"/>
        <s v="33 км а/д &quot;К-04&quot; - Степановка" u="1"/>
        <s v="42 км а/д &quot;К-08&quot; - Утянка - Ярки" u="1"/>
        <s v="10 км а/д &quot;Н-0412&quot; - Турнаево" u="1"/>
        <s v="Кыштовка - Малокрасноярка" u="1"/>
        <s v="Чаны - Щеглово - Богдановка (в гр. района)" u="1"/>
        <s v="215 км а/д &quot;К-22&quot; - Еланка - Покровка" u="1"/>
        <s v="70 км а/д &quot;К-12&quot; - Пихтовка - Пономаревка" u="1"/>
        <s v="Кольцово - Академгородок" u="1"/>
        <s v="58 км а/д &quot;К-15&quot; - Пайвино" u="1"/>
        <s v="54 км а/д &quot;М-52&quot; - Завьялово - Факел Революции" u="1"/>
        <s v="57 км а/д &quot;К-12&quot; - Вьюны - Новотроицк - Юрт-Акбалык" u="1"/>
        <s v="Здвинск - 157 км а/д &quot;К-01&quot;" u="1"/>
        <s v="30 км а/д &quot;М-53 - Барлакский" u="1"/>
        <s v="50 км а/д &quot;К-13&quot; - Советский" u="1"/>
        <s v="992 км а/д &quot;Р-254&quot; - Купино - Карасук" u="1"/>
        <s v="30 км а/д &quot;Н-2303&quot; - Биаза - Останинка" u="1"/>
        <s v="Новосибирск - Ленинск-Кузнецкий (в границах НСО)" u="1"/>
        <s v="Подъезд к ХПП \4 км\" u="1"/>
        <s v="Легостаево - Старососедово" u="1"/>
        <s v="358 км а/д &quot;К-17р - Кучугур" u="1"/>
        <s v="Подъезд к с. Красная Сибирь\2 км\" u="1"/>
        <s v="1 км а/д &quot;Н-1212&quot; - 1 км а/д &quot;Н-1206&quot; (объездная р.п. Коченево)_x000a_" u="1"/>
        <s v="129 км а/д &quot;Р-255&quot; - Тогучин - Карпысак" u="1"/>
        <s v="127 км а/д &quot;К-19р&quot; - Дубровка - Маслянино" u="1"/>
        <s v="Андреевка - Теренгуль - III Интернационал - Чулаково" u="1"/>
        <s v="Чулым - Ужаниха - Базово" u="1"/>
        <s v="9 км а/д &quot;К-14&quot; - Верх-Мильтюши - Куриловка" u="1"/>
        <s v="Здвинск - Нижний Чулым" u="1"/>
        <s v="14 км а/д &quot;К-05&quot; - Петраки - Городище" u="1"/>
        <s v="17 км а/д &quot;Н-3105&quot; - Чаячье - Елизаветинка" u="1"/>
        <s v="Набережное - Безлюдный - Беркуты" u="1"/>
        <s v="12 км а/д &quot;К-18р&quot; - Устюжанино - Новокузьминка" u="1"/>
        <s v="Подъезд к г. Чулыму" u="1"/>
        <s v="53 км а/д &quot;К-29&quot; - Битки - Артамоново" u="1"/>
        <s v="Северное - Чуваши - Кордон" u="1"/>
        <s v="1км а/д &quot;Н-151п1&quot; - Степной - Орехов Лог" u="1"/>
        <s v="10 км а/д &quot;Н-0904&quot; - Мусы" u="1"/>
        <s v="Сузун - Каргаполово - Тараданово" u="1"/>
        <s v="17 км а/д &quot;Н-1029&quot; - Астродым" u="1"/>
        <s v="Здвинск- Верх-Урюм - Лянино - Мамон" u="1"/>
        <s v="36 км а/д &quot;К-19р&quot; - Шмаково - Репьево" u="1"/>
        <s v="Коченево - Целинное" u="1"/>
        <s v="224 км а/д &quot;К-17р&quot; - Решеты" u="1"/>
        <s v="Новосибирск - Колывань - Томск (в границах НСО)" u="1"/>
        <s v="Куйбышев - Северное" u="1"/>
        <s v="15 км а/д &quot;Н-2701&quot; - Каменка - Херсонка" u="1"/>
        <s v="65 км а/д &quot;К-30&quot; - Осиновский - Сидоркино" u="1"/>
        <s v="Баган - Палецкое - Кучугур (в гр. района)" u="1"/>
        <s v="296 км а/д &quot;К-17р&quot; - Полойка - Травное - Довольное (в гр. района)" u="1"/>
        <s v="Мошково - Кайлы" u="1"/>
        <s v="Новосибирск - аэропорт Толмачево" u="1"/>
        <s v="Барабинск - Куйбышев" u="1"/>
        <s v="105 км а/д &quot;М-52&quot; - Сузун" u="1"/>
        <s v="2 км а/д &quot;Н-1910&quot; - Новый Порос" u="1"/>
        <s v="182 км а/д &quot;К-17р&quot; - Республиканский" u="1"/>
        <s v="Андреевка - Теренгуль  - III Интернационал - Чулаково_x000a_переходящий с 22 на 23 год" u="1"/>
        <s v="81 км а/д &quot;К-07&quot; - Баклуши" u="1"/>
        <s v="Подъезд к ж/д вокзалу ст. Убинское" u="1"/>
        <s v="Коченево - Поваренка" u="1"/>
        <s v="Здвинск - Барабинск_x000a_досрочно с 24 года" u="1"/>
        <s v="15 км а/д &quot;К-27&quot; - Луговой" u="1"/>
        <s v="22 км а/д &quot;К-36&quot; - Серебрянское" u="1"/>
        <s v="Чаны - Песчаное Озеро" u="1"/>
        <s v="Корнилово - Кармановка" u="1"/>
        <s v="Убинское - Кундран" u="1"/>
        <s v="66 км а/д &quot;К-15&quot; - Елбань" u="1"/>
        <s v="53 км а/д &quot;К-29&quot; - Шарчино" u="1"/>
        <s v="62 км а/д &quot;К-07&quot; - Ильинка" u="1"/>
        <s v="52 км а/д &quot;М-52&quot; - Искитим" u="1"/>
        <s v="66 км а/д &quot;К-15&quot; - Елбань " u="1"/>
        <s v="14 км а/д &quot;Н-2107&quot; - Быково" u="1"/>
        <s v="155 км а/д &quot;К-02&quot; - Межовка - гр.Северного района" u="1"/>
        <s v="203 км а/д &quot;К-17р&quot; - Каргат" u="1"/>
        <s v="30 км а/д &quot;Н-1706&quot; - Бочкаревка" u="1"/>
        <s v="96 км а/д &quot;К-29&quot; - Алексеевский" u="1"/>
        <s v="40 км а/д &quot;Н-0704&quot; - Лянино - Барлакуль " u="1"/>
        <s v="29 км а/д &quot;К-29&quot; - Заковряжино - Шипуново" u="1"/>
        <s v="Новосибирск - Красный Яр" u="1"/>
        <s v="67 км а/д &quot;К-17р&quot; - Верх-Ирмень - Березовка - Верх-Чик - гр. Коченевского района" u="1"/>
        <s v="1237 км а/д &quot;Р-254&quot; - Крещенское" u="1"/>
        <s v="18 км а/д &quot;Н-2513&quot; - Константиновка - Орловка" u="1"/>
        <s v="28 км а/д &quot;К-10&quot; - Лобино" u="1"/>
        <s v="21 км а/д &quot;К-17р&quot; - Верх-Тула" u="1"/>
        <s v="Черепаново - Искра - Безменово" u="1"/>
        <s v="12 км а/д &quot;Н-2904&quot; - Новояркуль_x000a_" u="1"/>
        <s v="Северное - Биаза - гр. Кыштовского района" u="1"/>
        <s v="15 км а/д &quot;К-38&quot; - Вассино - Дергоусово" u="1"/>
        <s v="Куйбышев - Абрамово " u="1"/>
        <s v="Сокур - Смоленский - Орск" u="1"/>
        <s v="Барышево - Орловка - Кольцово" u="1"/>
        <s v="Тогучин - Степногутово" u="1"/>
        <s v="22 км а/д &quot;К-14&quot; - Карасево" u="1"/>
        <s v="19 км а/д &quot;К-01&quot; - Николаевка" u="1"/>
        <s v="Каргат - Маршанское" u="1"/>
        <s v="28 км а/д &quot;Н-3105&quot; - Ольгино" u="1"/>
        <s v="7 км а/д &quot;Н-0804&quot; - Усть-Чем - 49 км а/д &quot;К-28&quot;" u="1"/>
        <s v="23 км а/д &quot;Н-2141&quot; - Локти (в гр. района)" u="1"/>
      </sharedItems>
    </cacheField>
    <cacheField name="9" numFmtId="0">
      <sharedItems/>
    </cacheField>
    <cacheField name="10" numFmtId="0">
      <sharedItems containsBlank="1"/>
    </cacheField>
    <cacheField name="11" numFmtId="0">
      <sharedItems containsString="0" containsBlank="1" containsNumber="1" minValue="0" maxValue="19.707999999999998"/>
    </cacheField>
    <cacheField name="12" numFmtId="0">
      <sharedItems/>
    </cacheField>
    <cacheField name="13" numFmtId="0">
      <sharedItems containsBlank="1"/>
    </cacheField>
    <cacheField name="14" numFmtId="0">
      <sharedItems containsDate="1" containsBlank="1" containsMixedTypes="1" minDate="2016-09-20T00:00:00" maxDate="2023-12-07T00:00:00" count="710">
        <s v=" 0851200000619001861 _x000a_от 28.05.2019"/>
        <s v="Ф.2018.206630 _x000a_от 25.05 2018"/>
        <s v=" Ф.2019.9298 _x000a_от 28.01.2019 "/>
        <s v=" 0851200000619001862 _x000a_от 07.06.2019"/>
        <s v="Ф.2017.431003 _x000a_от 12.10.2017 "/>
        <s v="Ф.2018.377737 _x000a_от 09.08.2018 "/>
        <s v="0851200000620004700 _x000a_от 28.09.2020"/>
        <s v="0851200000620002810 _x000a_от 22.06.2020"/>
        <s v="0851200000619001863 _x000a_от 07.06.2019"/>
        <s v="Ф.2018.197132 _x000a_от 15.05.2018"/>
        <s v="0851200000621003117 _x000a_от 29.06.2021"/>
        <s v="Ф.2017.208983 _x000a_от 15.06.2017"/>
        <s v=" 0851200000619001991 _x000a_от 31.05.2019"/>
        <s v="Ф.2017.20957 _x000a_от 30.01.2017"/>
        <s v="Ф.2018.199188 _x000a_от 15.05.2018"/>
        <s v="0851200000620004686 _x000a_от 28.09.2020"/>
        <s v="Ф.2018.145149 _x000a_от 23.04.2018"/>
        <s v="Ф.2018.375459 _x000a_от 08.08.2018"/>
        <s v=" Ф.2018.558879 _x000a_от 30.11.2018"/>
        <s v=" 0851200000619001874 _x000a_от 04.06.2019"/>
        <s v="0851200000619007715 _x000a_от 16.12.2019"/>
        <s v="0851200000619001860 _x000a_от 07.06.2019"/>
        <s v="Ф.2017.426099 _x000a_от 05.10.2017 "/>
        <s v="Ф.2018.229390 _x000a_от 28.05.2018"/>
        <s v="Ф.2017.224422 _x000a_от 20.06.2017"/>
        <s v="Ф.2018.42941 _x000a_от 05.02.2018"/>
        <s v="Ф.2018.42882 _x000a_от 14.02.2018"/>
        <s v="Ф.2018.93273 _x000a_от 19.03.2018"/>
        <s v="0851200000619008861 _x000a_от 03.02.2020"/>
        <s v="Ф.2017.250504 _x000a_от 30.06.2017"/>
        <s v="0851200000619004691 _x000a_от 16.09.2019"/>
        <s v=" 0851200000619001329 _x000a_от 18.05.2019"/>
        <s v="Ф.2018.229396 _x000a_от 29.05.2018"/>
        <s v="0851200000619001987 _x000a_от 03.06.2019"/>
        <s v="0851200000620000252 _x000a_от 05.03.2020"/>
        <s v="0851200000620004740 _x000a_от 02.10.2020"/>
        <s v="0851200000620004258 _x000a_от 07.09.2020"/>
        <s v="Ф.2017.275894 _x000a_от 10.07.2017"/>
        <s v="Ф.2018.297294 _x000a_от 04.07.2018"/>
        <s v="Ф.2018.317647 _x000a_от 10.07.2018"/>
        <s v="0851200000620000093 _x000a_от 25.02.2020"/>
        <s v="0851200000619001255 _x000a_от 18.05.2019"/>
        <s v="Ф.2017.276097 _x000a_от 13.07.2017"/>
        <s v="Ф.2017.154801 _x000a_от 11.05.2017"/>
        <s v="Ф.2017.123861 _x000a_от 25.04.2017"/>
        <s v="0851200000621003465 _x000a_от 19.07.2021"/>
        <s v="Ф.2017.333459 _x000a_от 07.08.2017"/>
        <m/>
        <s v="Ф.2017.412388 _x000a_от 25.09.2017"/>
        <s v="Ф.2017.208991 _x000a_от 14.06.2017"/>
        <s v="Ф.2017.400393 _x000a_от 19.09.2017"/>
        <s v="Ф.2017.276303 _x000a_от 21.06.2017"/>
        <s v="Ф.2017.180255 _x000a_от 01.06.2017"/>
        <s v="Ф.2017.197258 _x000a_от 07.06.2017"/>
        <s v="0851200000619004331 _x000a_от 26.08.2019"/>
        <s v="Ф.2017.140367 от 03.05.2017"/>
        <s v="Ф.2017.154806 _x000a_от 11.05.2017"/>
        <s v="Ф.2017.404837 _x000a_от 19.09.2017"/>
        <s v="0851200000619004594 _x000a_от 02.09.2019"/>
        <s v="0851200000619001986 _x000a_от 14.06.2019"/>
        <s v="Ф.2017.197188 _x000a_от 08.06.2017"/>
        <s v="0851200000620001067 _x000a_от 19.03.2020 "/>
        <s v="Ф.2016.417044 _x000a_от 23.12.2016"/>
        <s v="Ф.2016.410903 _x000a_от 23.12.2016"/>
        <s v="0851200000620001755 _x000a_от 25.05.2020"/>
        <s v="0851200000619001522 _x000a_от 27.05.2019"/>
        <s v="Ф.2017.404862 _x000a_от 18.09.2017"/>
        <s v="Ф.2017.257489 _x000a_от 05.07.2017"/>
        <s v="Ф.2017.199695 _x000a_от 06.06.2017"/>
        <s v="Ф.2017.398123 _x000a_от 19.09.2017"/>
        <s v="0851200000619001597 _x000a_от 03.06.2019 "/>
        <s v="0851200000619004302 _x000a_от 26.08.2019"/>
        <s v="0851200000619008869 _x000a_от 24.01.2020"/>
        <s v="0851200000620000086 _x000a_от 06.03.2020"/>
        <s v="0851200000620002137 _x000a_от 25.05.2020"/>
        <s v="0851200000620006523 _x000a_от 23.12.2020"/>
        <s v="0851200000621003659 _x000a_от 19.07.2021"/>
        <s v="0851200000620003179 _x000a_от 10.07.2020"/>
        <s v="0851200000619006744 _x000a_от 05.12.2019"/>
        <s v="0851200000620001850 _x000a_от 19.05.2020"/>
        <s v="0851200000620006492 _x000a_от 15.12.2020"/>
        <s v="0851200000620002229 _x000a_от 02.06.2020"/>
        <s v="0851200000619006318 _x000a_от 05.11.2019"/>
        <s v="0851200000620000045 _x000a_от 06.03.2020"/>
        <s v="0851200000620006575 _x000a_от 15.12.2020"/>
        <s v="0851200000621000193 _x000a_от 02.03.2021"/>
        <s v="0851200000621001843 _x000a_от 12.05.2021"/>
        <s v=" 0851200000619001752 _x000a_от 31.05.2019"/>
        <s v=" 0851200000619005049 _x000a_от 23.09.2019"/>
        <s v="0851200000620004098 _x000a_от 02.09.2020 "/>
        <s v="0851200000619008105 _x000a_от 24.12.2019"/>
        <s v="0851200000619001819 _x000a_от 26.05.2019"/>
        <s v="Ф.2018.213478 _x000a_от 21.05.2018"/>
        <s v="0851200000619008910 _x000a_от 27.01.2020"/>
        <s v="0851200000621000755 _x000a_от 30.03.2021"/>
        <s v="0851200000621002588 _x000a_от 16.06.2021"/>
        <s v="0851200000619001823 _x000a_от 02.06.2019"/>
        <s v="0851200000620002815 _x000a_от 30.06.2020 "/>
        <s v="0851200000621000528 _x000a_от 16.03.2021"/>
        <s v="0851200000620002984 _x000a_от 03.07.2020"/>
        <s v="0851200000621002461 _x000a_от 11.06.2021"/>
        <s v="Ф.2017.163475 _x000a_от 15.05.2017"/>
        <s v="0851200000620000781 _x000a_от 06.03.2020 "/>
        <s v="0851200000619001755 _x000a_от 03.06.2019"/>
        <s v="0851200000619004735 _x000a_от 10.09.2019 "/>
        <s v="0851200000620000778 _x000a_от 06.03.2020 "/>
        <s v="0851200000619008804 _x000a_от 16.01.2020"/>
        <s v="0851200000621004533 _x000a_от 24.08.2021"/>
        <s v="0851200000619001994 _x000a_от 03.06.2019"/>
        <s v="0851200000619001988 _x000a_от 04.06.2019"/>
        <s v="0851200000620006756 _x000a_от 22.12.2020"/>
        <s v="0851200000620006520 _x000a_от 14.12.2020"/>
        <s v="0851200000620005454 _x000a_от 13.11.2020"/>
        <s v="0851200000619001738 _x000a_от 02.06.2019"/>
        <s v="Ф.2018.224330 _x000a_от 28.05.2018"/>
        <s v="0851200000620001710 _x000a_от 19.05.2020"/>
        <s v="0851200000620000006 _x000a_от 25.02.2020"/>
        <s v="0851200000621003575 _x000a_от 19.07.2021"/>
        <s v="0851200000619001528 _x000a_от 26.05.2019"/>
        <s v="0851200000619001753 _x000a_от 30.05.2019"/>
        <s v="Ф.2018.270679 _x000a_от 19.06.2018"/>
        <s v="0851200000620004321 _x000a_от 07.09.2020"/>
        <s v="0851200000620002007 _x000a_от 29.05.2020"/>
        <s v="0851200000620000134 _x000a_от 11.03.2020 "/>
        <s v="0851200000620004087 _x000a_от 08.09.2020"/>
        <s v="0851200000621001637 _x000a_от 30.04.2021"/>
        <s v="0851200000620004657 _x000a_от 05.10.2020"/>
        <s v="0851200000620007104 _x000a_от 30.12.2020"/>
        <s v="0851200000621000145 _x000a_от 01.03.2021"/>
        <s v="0851200000620004632 _x000a_от 05.10.2020"/>
        <s v="Ф.2017.426163 _x000a_от 05.10.2017 "/>
        <s v="0851200000620002409 _x000a_от 09.06.2020 "/>
        <s v="0851200000620000048 _x000a_от 26.02.2020"/>
        <s v="0851200000620001642 _x000a_от 12.05.2020"/>
        <s v="0851200000620006833 _x000a_от 24.12.2020"/>
        <s v="0851200000621000756 _x000a_от 30.03.2021"/>
        <s v="0851200000619001818 _x000a_от 02.06.2019"/>
        <s v="0851200000620002539 _x000a_от 16.06.2020"/>
        <s v="0851200000619007721 _x000a_от 16.12.2019"/>
        <s v="0851200000621001594 _x000a_от 04.05.2021"/>
        <s v="0851200000620006519 _x000a_от 14.12.2020"/>
        <s v="0851200000620000910 _x000a_от 08.04.2020"/>
        <s v=" 0851200000619001615 _x000a_от 05.06.2019"/>
        <s v=" 0851200000619002292 _x000a_от 14.06.2019"/>
        <s v=" 0851200000619002300 _x000a_от 14.06.2019"/>
        <s v="Ф.2018.420281 _x000a_от 10.09.2018"/>
        <s v="0851200000620002447 _x000a_от 15.06.2020"/>
        <s v="0851200000620002288 _x000a_от 05.06.2020"/>
        <s v="0851200000621001485 _x000a_от 30.04.2021"/>
        <s v="0851200000620004570 _x000a_от 25.09.2020"/>
        <s v="0851200000620004460 _x000a_от 15.09.2020"/>
        <s v="Ф.2017.636890 от 10.01.2018"/>
        <s v="0851200000619001758 _x000a_от 03.06.2019"/>
        <s v="0851200000619001758 _x000a_от 03.06.2020"/>
        <s v="0851200000619004861 _x000a_от 16.09.2019"/>
        <s v="0851200000620001852 _x000a_от 19.05.2020"/>
        <s v="0851200000620000008 _x000a_от 25.02.2020"/>
        <s v="0851200000621000754 _x000a_от 30.03.2021"/>
        <s v="0851200000621001529 _x000a_от 04.05.2021"/>
        <s v="0851200000620004441 _x000a_от 16.09.2020"/>
        <s v="0851200000621000939 _x000a_от 06.04.2021"/>
        <s v="0851200000620003527 _x000a_от 27.07.2020"/>
        <s v="0851200000620000009 _x000a_от 25.02.2020"/>
        <s v="0851200000620005224 _x000a_от 27.10.2020"/>
        <s v="0851200000620006522 _x000a_от 11.12.2020"/>
        <s v="0851200000619001302 _x000a_от 28.05.2019"/>
        <s v="Ф.2017.180242 _x000a_от 29.05.2017"/>
        <s v="Ф.2017.161493 _x000a_от 15.05.2017"/>
        <s v="0851200000620001036 _x000a_от 27.04.2020"/>
        <s v="0851200000621001913 _x000a_от 01.06.2021"/>
        <s v="0851200000620000052 _x000a_от 28.02.2020"/>
        <s v="0851200000621001530 _x000a_от 04.05.2021"/>
        <s v="0851200000619001791 _x000a_от 06.06.2019"/>
        <s v="0851200000619002261 _x000a_от 14.06.2019"/>
        <s v="0851200000620001579 _x000a_от 08.05.2020"/>
        <s v="0851200000619008963 _x000a_от 27.01.2020"/>
        <s v="0851200000620000013 _x000a_от 06.03.2020"/>
        <s v="0851200000620000035 _x000a_от 26.02.2020"/>
        <s v="0851200000620006699 _x000a_от 21.12.2020"/>
        <s v="Ф.2018.481010 от 09.10.2018"/>
        <s v=" 0851200000619004981 _x000a_от 17.09.2019"/>
        <s v="0851200000619001989 _x000a_от 10.06.2019"/>
        <s v="0851200000619001865 _x000a_от 03.06.2019"/>
        <s v="0851200000619001565 _x000a_от 26.05.2019"/>
        <s v="0851200000619004736 _x000a_от 13.09.2019"/>
        <s v="0851200000619001615 _x000a_от 05.06.2019"/>
        <s v="Ф.2017.199683 _x000a_от 05.06.2017"/>
        <s v="Ф.2016.300246 _x000a_от 18.10.2016"/>
        <s v="Ф.2018.42903 _x000a_от 07.02.2018"/>
        <s v="Ф.2018.90756 _x000a_от 19.03.2018"/>
        <s v="Ф.2018.107794 _x000a_от 27.03.2018"/>
        <s v="Ф.2017.285148 _x000a_от 16.07.2017"/>
        <s v="Ф.2018.28032 _x000a_от 29.01.2018"/>
        <s v="0851200000620000011 _x000a_от 25.02.2020"/>
        <s v="0851200000620000014 _x000a_от 25.02.2020"/>
        <s v="0851200000620002642 _x000a_от 19.06.2020"/>
        <s v="0851200000621000374 _x000a_от 09.03.2021"/>
        <s v="0851200000621000375 _x000a_от 09.03.2021"/>
        <s v="0851200000619001751 _x000a_от 26.05.2019"/>
        <s v="0851200000619001264 _x000a_от 06.05.2019"/>
        <s v="0851200000620001544 _x000a_от 06.05.2020"/>
        <s v="0851200000620004060 _x000a_от 31.08.2020"/>
        <s v="0851200000620007120 _x000a_от 28.12.2020"/>
        <s v="0851200000619001730 _x000a_от 26.05.2019"/>
        <s v="0851200000620004724 _x000a_от 02.10.2020"/>
        <s v="0851200000621000574 _x000a_от 15.03.2021"/>
        <s v="0851200000621000529 _x000a_от 16.03.2021"/>
        <s v="0851200000620003309 _x000a_от 17.07.2020"/>
        <s v="0851200000620000010 _x000a_от 25.02.2020"/>
        <s v="0851200000620004061 _x000a_от 31.08.2020"/>
        <s v="0851200000620003469 _x000a_от 28.07.2020"/>
        <s v="0851200000619006648 _x000a_от 12.11.2019"/>
        <s v="0851200000619007987 _x000a_от 23.12.2019"/>
        <s v="0851200000620006493 _x000a_от 15.12.2020"/>
        <s v="0851200000621000573 _x000a_от 16.03.2021"/>
        <s v="0851200000619001985 _x000a_от 31.05.2019"/>
        <s v="0851200000620001950 _x000a_от 25.05.2020"/>
        <s v="0851200000620000378 _x000a_от 16.03.2020"/>
        <s v="0851200000621000231 _x000a_от 03.03.2021"/>
        <s v="0851200000619001756 _x000a_от 26.05.2019"/>
        <s v="0851200000619000109 _x000a_от 14.05.2019"/>
        <s v="0851200000620001672 _x000a_от 12.05.2020"/>
        <s v="0851200000620003739 _x000a_от 10.08.2020"/>
        <s v="0851200000619006343 _x000a_от 05.11.2019"/>
        <s v="0851200000621003973 _x000a_от 02.08.2021"/>
        <s v="0851200000620001951 _x000a_от 25.05.2020"/>
        <s v="0851200000620000041 _x000a_от 03.03.2020"/>
        <s v="0851200000620001903 _x000a_от 29.05.2020"/>
        <s v="0851200000619001995 _x000a_от 03.06.2019"/>
        <s v="0851200000620001247 _x000a_от 06.05.2020"/>
        <s v="0851200000620000049 _x000a_от 25.02.2020"/>
        <s v="0851200000620000007 _x000a_от 25.02.2020 "/>
        <s v="0851200000621000595 _x000a_от 22.03.2021"/>
        <s v="0851200000620006834 _x000a_от 22.12.2020"/>
        <s v="0851200000621000895 _x000a_от 05.04.2021"/>
        <s v="0851200000619001723 _x000a_от 07.06.2019"/>
        <s v="0851200000620000838 _x000a_от 11.03.2020 "/>
        <s v="0851200000619006748 _x000a_от 27.11.2019"/>
        <s v="0851200000620001307 _x000a_от 06.05.2020 "/>
        <s v="0851200000620006797 _x000a_от 22.12.2020"/>
        <s v="0851200000620007176 _x000a_от 28.12.2020"/>
        <s v="0851200000619001754 _x000a_от 02.06.2019"/>
        <s v="0851200000619001992 _x000a_от 03.06.2019"/>
        <s v="Ф.2016.132504 _x000a_от 29.06.2016"/>
        <s v="Ф.2018.90774 _x000a_от 20.03.2018"/>
        <s v="0851200000620002170 _x000a_от 01.06.2020"/>
        <s v="0851200000620004563 _x000a_от 21.09.2020"/>
        <s v="0851200000620000062 _x000a_от 25.02.2020"/>
        <s v="0851200000620003470 _x000a_от 27.07.2020"/>
        <s v="0851200000620001545 _x000a_от 08.05.2020"/>
        <s v="0851200000620003578 _x000a_от 04.08.2020 "/>
        <s v="0851200000620006795 _x000a_от 25.12.2020"/>
        <s v="0851200000620006798 _x000a_от 25.12.2020"/>
        <s v="0851200000620006867 _x000a_от 28.12.2020"/>
        <s v="0851200000620007117 _x000a_от 28.12.2020"/>
        <s v="0851200000621000617 от 22.03.2021"/>
        <s v="0851200000622002898 от 14.06.2022"/>
        <s v="0851200000621002106 от 31.05.2021"/>
        <s v="0851200000622003853 от 11.07.2022"/>
        <s v="0851200000622002137 от 17.05.2022"/>
        <s v="0851200000622001664 от 04.05.2022"/>
        <s v="0851200000621000193 от 02.03.2021"/>
        <s v="0851200000622000489 от 25.03.2022"/>
        <s v="0851200000621005223 от 17.09.2021"/>
        <s v="0851200000622000487 от 25.03.2022"/>
        <s v="0851200000622002732 от 03.06.2022"/>
        <s v="0851200000622000500 от 25.03.2022"/>
        <s v="0851200000620006492 от 15.12.2020"/>
        <s v="0851200000621002588 от 16.06.2021"/>
        <s v="0851200000621002457 от 17.06.2021"/>
        <s v="0851200000621007154 от 29.11.2021"/>
        <s v="0851200000621005531 от 05.10.2021"/>
        <s v="0851200000621000156 от 01.03.2021"/>
        <s v="0851200000622001823 от 11.05.2022"/>
        <s v="0851200000622002818 от 03.06.2022"/>
        <s v="0851200000622003676 от 04.07.2022"/>
        <s v="0851200000621006787 от 22.11.2021"/>
        <s v="0851200000621005577 от 12.10.2021 "/>
        <s v="0851200000622000497 от 25.03.2022"/>
        <s v="0851200000622005376 от 12.09.2022"/>
        <s v="0851200000621005409 от 01.10.2021"/>
        <s v="0851200000622000501 от 25.03.2022"/>
        <s v="0851200000622005745 от 29.09.2022"/>
        <s v="0851200000621005463 от 04.10.2021"/>
        <s v="0851200000621005040 от 13.09.2021"/>
        <s v="0851200000621004844 от 07.09.2021"/>
        <s v="0851200000622002817 от 03.06.2022"/>
        <s v="0851200000621007155 от 29.11.2021"/>
        <s v="0851200000621001096 от 13.04.2021"/>
        <s v="0851200000622001771 от 06.05.2022"/>
        <s v="0851200000622004386 от 08.08.2022 "/>
        <s v="0851200000622004386 от 08.08.2022"/>
        <s v="0851200000622002798 от 10.06.2022"/>
        <s v="0851200000622003963 от 12.07.2022"/>
        <s v="1/550 от 23.08.2022"/>
        <s v="1/436 от 01.06.2022"/>
        <s v="0851200000622002723 от 04.06.2022"/>
        <s v="0851200000622000483 от 25.03.2022"/>
        <s v="0851200000622000491 от 25.03.2022"/>
        <s v="0851200000621003610 от 19.07.2021"/>
        <s v="0851200000622000492 от 25.03.2022"/>
        <s v="0851200000621005532 от 05.10.2021"/>
        <s v="0851200000621004230 от 18.08.2021"/>
        <s v="0851200000622001959 от 11.05.2022"/>
        <s v="0851200000620006930 от 28.12.2020"/>
        <s v="0851200000620000046 от 27.02.2020"/>
        <s v="0851200000622001543 от 25.04.2022"/>
        <s v="0851200000621008452 от 28.01.2022"/>
        <s v="0851200000620006867 от 28.12.2020"/>
        <s v="1/641 от 03.11.2022"/>
        <s v="1/647 от 10.11.2022"/>
        <s v="0851200000621005113 от 20.09.2021"/>
        <s v="0851200000622003976 от 22.07.2022"/>
        <s v="0851200000621004702 от 07.09.2021"/>
        <s v="0851200000622002816 от 03.06.2022"/>
        <s v="0851200000621005051 от 20.09.2021"/>
        <s v="0851200000622003677 от 11.07.2022"/>
        <s v="0851200000622003959 от 15.07.2022"/>
        <s v="0851200000622003961 от 12.07.2022"/>
        <s v="0851200000622003960 от 12.07.2022"/>
        <s v="0851200000621008297 от 10.01.2022"/>
        <s v="0851200000622000494 от 04.04.2022"/>
        <s v="0851200000621006721 от 22.11.2021"/>
        <s v="0851200000621000157 от 01.03.2021"/>
        <s v="0851200000621007627 от 14.12.2021"/>
        <s v="0851200000621008399 от 10.01.2022"/>
        <s v="0851200000621005000 от 14.09.2021"/>
        <s v="0851200000621006329 от 01.11.2021"/>
        <s v="0851200000622002805 от 03.06.2022"/>
        <s v="0851200000622002806 от 03.06.2022"/>
        <s v="0851200000622000496 от 04.04.2022"/>
        <s v="0851200000621005916 от 18.10.2021"/>
        <s v="0851200000622002601 от 30.05.2022"/>
        <s v="0851200000621005253 от 24.09.2021"/>
        <s v="0851200000622000498 от 25.03.2022"/>
        <s v="0851200000621005713 от 12.10.2021"/>
        <s v="0851200000622000490 от 25.03.2022"/>
        <s v="0851200000621003973 от 02.08.2021"/>
        <s v="0851200000622003923 от 11.07.2022"/>
        <s v="0851200000622003715 от 04.07.2022"/>
        <s v="0851200000622003939 от 11.07.2022"/>
        <s v="0851200000621005482 от 08.10.2021"/>
        <s v="0851200000621005664 от 08.10.2021"/>
        <s v="0851200000621005325 от 28.09.2021"/>
        <s v="0851200000621005537 от 05.10.2021"/>
        <s v="0851200000621000158 от 04.03.2021"/>
        <s v="0851200000622006371 от 21.10.2022"/>
        <s v="0851200000623004073 от 26.06.2023"/>
        <s v="0851200000622008201 от 19.12.2022"/>
        <s v="0851200000622009214 от 24.01.2023"/>
        <s v="0851200000623005693 от 28.08.2023"/>
        <s v="0851200000622008456 от 20.12.2022"/>
        <s v="0851200000622008083 от 13.12.2022"/>
        <s v="0851200000622009236 от 30.01.2023"/>
        <s v="0851200000622008774 от 30.12.2022"/>
        <s v="0851200000622006771 от 01.11.2022"/>
        <s v="0851200000623004050 от 26.06.2023"/>
        <s v="0851200000622006535 от 25.10.2022"/>
        <s v="0851200000622000485 от 25.03.2022"/>
        <s v="0851200000622000486 от 25.03.2022 "/>
        <s v="0851200000622007788 от 16.12.2022"/>
        <s v="0851200000623004484 от 07.07.2023"/>
        <s v="0851200000623004075 от 26.06.2023"/>
        <s v="0851200000622007695 от 05.12.2022"/>
        <s v="0851200000623000973 от 27.03.2023"/>
        <s v="0851200000622006372 от 21.10.2022"/>
        <s v="0851200000623002065 от 10.05.2023"/>
        <s v="0851200000622002309 от 23.05.2022"/>
        <s v="0851200000623001299 от 03.04.2023"/>
        <s v="0851200000623000744 от 14.03.2023"/>
        <s v="0851200000622006009 от 07.10.2022"/>
        <s v="0851200000623003915 от 20.06.2023"/>
        <s v="0851200000623001116 от 29.03.2023"/>
        <s v="0851200000622006532 от 26.10.2022"/>
        <s v="0851200000623003656 от 07.07.2023"/>
        <s v="0851200000623004035 от 03.07.2023"/>
        <s v="0851200000623003913 от 19.06.2023"/>
        <s v="0851200000623001049 от 21.03.2023"/>
        <s v="0851200000623004071 от 26.06.2023"/>
        <s v="0851200000623005406 от 14.08.2023"/>
        <s v="0851200000622006468 от 24.10.2022"/>
        <s v="0851200000622006425 от 24.10.2022"/>
        <s v="0851200000623000893 от 14.03.2023"/>
        <s v="0851200000623004110 от 26.06.2023"/>
        <s v="0851200000623003912 от 20.06.2023"/>
        <s v="0851200000623004049 от 26.06.2023"/>
        <s v="0851200000622008017 от 12.12.2022"/>
        <s v="0851200000623001181 от 27.03.2023"/>
        <s v="0851200000623001577 от 10.04.2023"/>
        <s v="0851200000623000747 от 17.03.2023"/>
        <s v="0851200000622009125 от 13.01.2023"/>
        <s v="0851200000623002067 от 21.04.2023"/>
        <s v="0851200000622003600 от 04.07.2022"/>
        <s v="0851200000622003598 от 04.07.2022"/>
        <s v="0851200000623001003 от 10.04.2023"/>
        <s v="1/568 от 17.07.2023"/>
        <s v="0851200000622006678 от 01.11.2022"/>
        <s v="0851200000622009211 от 26.01.2023"/>
        <s v="0851200000623004418 от 11.07.2023"/>
        <s v="0851200000622006540 от 25.10.2022"/>
        <s v="0851200000622009160 от 11.01.2023"/>
        <s v="0851200000622009243 от 27.01.2023"/>
        <s v="0851200000623005425 от 14.08.2023"/>
        <s v="0851200000623000944 от 15.03.2023"/>
        <s v="0851200000622008170 от 19.12.2022"/>
        <s v="0851200000623005314 от 07.08.2023"/>
        <s v="0851200000622009054 от 10.01.2023"/>
        <s v="0851200000622009225 от 27.01.2023"/>
        <s v="0851200000622009200 от 23.01.2023"/>
        <s v="0851200000623000943 от 15.03.2023"/>
        <s v="0851200000622008179 от 19.12.2022"/>
        <s v="0851200000622008172 от 19.12.2022"/>
        <s v="0851200000622009157 от 12.01.2023"/>
        <s v="0851200000622008775 от 09.01.2023"/>
        <s v="0851200000622009201 от 24.01.2023"/>
        <s v="0851200000623001689 от 17.04.2023"/>
        <s v="0851200000623001088 от 24.03.2023"/>
        <s v="0851200000622008986 от 23.01.2023"/>
        <s v="0851200000622006311 от 17.10.2022"/>
        <s v="0851200000623005813 от 01.09.2023"/>
        <d v="2019-09-20T00:00:00" u="1"/>
        <d v="2020-08-15T00:00:00" u="1"/>
        <d v="2020-10-06T00:00:00" u="1"/>
        <d v="2021-12-23T00:00:00" u="1"/>
        <d v="2022-09-27T00:00:00" u="1"/>
        <d v="2023-10-13T00:00:00" u="1"/>
        <d v="2018-08-08T00:00:00" u="1"/>
        <d v="2018-11-30T00:00:00" u="1"/>
        <d v="2019-03-21T00:00:00" u="1"/>
        <d v="2019-10-25T00:00:00" u="1"/>
        <d v="2020-11-11T00:00:00" u="1"/>
        <d v="2021-11-11T00:00:00" u="1"/>
        <d v="2022-06-24T00:00:00" u="1"/>
        <d v="2022-10-06T00:00:00" u="1"/>
        <d v="2023-07-10T00:00:00" u="1"/>
        <d v="2017-08-01T00:00:00" u="1"/>
        <d v="2018-08-27T00:00:00" u="1"/>
        <d v="2018-10-18T00:00:00" u="1"/>
        <d v="2020-11-30T00:00:00" u="1"/>
        <d v="2021-10-25T00:00:00" u="1"/>
        <d v="2023-10-06T00:00:00" u="1"/>
        <d v="2017-07-15T00:00:00" u="1"/>
        <d v="2019-10-18T00:00:00" u="1"/>
        <d v="2020-07-22T00:00:00" u="1"/>
        <d v="2022-10-25T00:00:00" u="1"/>
        <d v="2022-08-08T00:00:00" u="1"/>
        <d v="2022-11-30T00:00:00" u="1"/>
        <d v="2017-09-25T00:00:00" u="1"/>
        <d v="2020-11-23T00:00:00" u="1"/>
        <d v="2021-08-27T00:00:00" u="1"/>
        <d v="2018-09-25T00:00:00" u="1"/>
        <d v="2019-08-20T00:00:00" u="1"/>
        <d v="2020-07-15T00:00:00" u="1"/>
        <d v="2022-12-09T00:00:00" u="1"/>
        <d v="2023-09-13T00:00:00" u="1"/>
        <d v="2019-09-25T00:00:00" u="1"/>
        <d v="2021-09-06T00:00:00" u="1"/>
        <d v="2022-08-01T00:00:00" u="1"/>
        <d v="2022-11-23T00:00:00" u="1"/>
        <d v="2023-10-18T00:00:00" u="1"/>
        <d v="2021-06-29T00:00:00" u="1"/>
        <d v="2022-07-15T00:00:00" u="1"/>
        <d v="2022-09-06T00:00:00" u="1"/>
        <s v="(Перенос электрики на 2021). Устройство покрытия - 100%. Остаток по выполнению 1 млн (электрика)" u="1"/>
        <d v="2018-07-27T00:00:00" u="1"/>
        <d v="2020-10-30T00:00:00" u="1"/>
        <d v="2022-10-11T00:00:00" u="1"/>
        <d v="2022-12-02T00:00:00" u="1"/>
        <d v="2017-06-15T00:00:00" u="1"/>
        <d v="2020-06-22T00:00:00" u="1"/>
        <d v="2020-08-13T00:00:00" u="1"/>
        <d v="2017-07-20T00:00:00" u="1"/>
        <d v="2018-08-06T00:00:00" u="1"/>
        <d v="2020-09-18T00:00:00" u="1"/>
        <d v="2020-11-09T00:00:00" u="1"/>
        <d v="2021-08-13T00:00:00" u="1"/>
        <d v="2022-07-08T00:00:00" u="1"/>
        <d v="2022-10-30T00:00:00" u="1"/>
        <d v="2020-10-23T00:00:00" u="1"/>
        <d v="2022-10-04T00:00:00" u="1"/>
        <d v="2018-12-07T00:00:00" u="1"/>
        <d v="2021-12-14T00:00:00" u="1"/>
        <d v="2023-10-04T00:00:00" u="1"/>
        <d v="2019-10-16T00:00:00" u="1"/>
        <d v="2020-07-20T00:00:00" u="1"/>
        <d v="2020-09-11T00:00:00" u="1"/>
        <d v="2020-11-02T00:00:00" u="1"/>
        <d v="2022-07-01T00:00:00" u="1"/>
        <d v="2022-12-14T00:00:00" u="1"/>
        <d v="2023-07-27T00:00:00" u="1"/>
        <d v="2023-09-18T00:00:00" u="1"/>
        <d v="2019-09-30T00:00:00" u="1"/>
        <d v="2020-08-25T00:00:00" u="1"/>
        <d v="2021-07-20T00:00:00" u="1"/>
        <d v="2021-11-02T00:00:00" u="1"/>
        <d v="2022-11-28T00:00:00" u="1"/>
        <d v="2023-10-23T00:00:00" u="1"/>
        <d v="2019-12-26T00:00:00" u="1"/>
        <d v="2020-09-30T00:00:00" u="1"/>
        <d v="2021-08-25T00:00:00" u="1"/>
        <d v="2022-11-02T00:00:00" u="1"/>
        <d v="2020-09-04T00:00:00" u="1"/>
        <d v="2021-09-30T00:00:00" u="1"/>
        <d v="2022-08-25T00:00:00" u="1"/>
        <d v="2022-12-07T00:00:00" u="1"/>
        <d v="2023-09-11T00:00:00" u="1"/>
        <d v="2017-10-02T00:00:00" u="1"/>
        <d v="2020-10-09T00:00:00" u="1"/>
        <d v="2022-09-30T00:00:00" u="1"/>
        <d v="2023-08-25T00:00:00" u="1"/>
        <d v="2023-10-16T00:00:00" u="1"/>
        <d v="2017-07-25T00:00:00" u="1"/>
        <d v="2019-10-28T00:00:00" u="1"/>
        <d v="2022-12-26T00:00:00" u="1"/>
        <d v="2017-08-30T00:00:00" u="1"/>
        <d v="2018-07-25T00:00:00" u="1"/>
        <d v="2021-09-23T00:00:00" u="1"/>
        <d v="2023-09-04T00:00:00" u="1"/>
        <d v="2021-10-28T00:00:00" u="1"/>
        <d v="2022-09-23T00:00:00" u="1"/>
        <d v="2023-08-18T00:00:00" u="1"/>
        <d v="2023-10-09T00:00:00" u="1"/>
        <d v="2021-08-11T00:00:00" u="1"/>
        <d v="2022-10-28T00:00:00" u="1"/>
        <d v="2018-08-23T00:00:00" u="1"/>
        <d v="2019-12-31T00:00:00" u="1"/>
        <d v="2021-10-21T00:00:00" u="1"/>
        <d v="2022-07-25T00:00:00" u="1"/>
        <d v="2022-09-16T00:00:00" u="1"/>
        <d v="2023-06-20T00:00:00" u="1"/>
        <d v="2023-08-11T00:00:00" u="1"/>
        <d v="2019-10-14T00:00:00" u="1"/>
        <d v="2019-12-05T00:00:00" u="1"/>
        <d v="2021-08-04T00:00:00" u="1"/>
        <d v="2021-11-26T00:00:00" u="1"/>
        <d v="2022-08-30T00:00:00" u="1"/>
        <d v="2022-10-21T00:00:00" u="1"/>
        <d v="2022-12-12T00:00:00" u="1"/>
        <d v="2019-07-11T00:00:00" u="1"/>
        <d v="2020-09-28T00:00:00" u="1"/>
        <d v="2021-08-23T00:00:00" u="1"/>
        <d v="2021-10-14T00:00:00" u="1"/>
        <d v="2023-08-04T00:00:00" u="1"/>
        <d v="2018-11-12T00:00:00" u="1"/>
        <d v="2020-09-02T00:00:00" u="1"/>
        <d v="2021-11-19T00:00:00" u="1"/>
        <d v="2022-08-23T00:00:00" u="1"/>
        <d v="2022-10-14T00:00:00" u="1"/>
        <d v="2018-10-26T00:00:00" u="1"/>
        <d v="2019-11-12T00:00:00" u="1"/>
        <d v="2020-06-25T00:00:00" u="1"/>
        <d v="2021-12-24T00:00:00" u="1"/>
        <d v="2022-09-28T00:00:00" u="1"/>
        <d v="2023-08-23T00:00:00" u="1"/>
        <d v="2019-10-26T00:00:00" u="1"/>
        <d v="2020-07-30T00:00:00" u="1"/>
        <d v="2020-09-21T00:00:00" u="1"/>
        <d v="2020-11-12T00:00:00" u="1"/>
        <d v="2021-08-16T00:00:00" u="1"/>
        <d v="2023-09-28T00:00:00" u="1"/>
        <d v="2018-09-14T00:00:00" u="1"/>
        <d v="2020-10-26T00:00:00" u="1"/>
        <d v="2021-11-12T00:00:00" u="1"/>
        <d v="2022-10-07T00:00:00" u="1"/>
        <d v="2023-07-11T00:00:00" u="1"/>
        <d v="2018-12-10T00:00:00" u="1"/>
        <d v="2019-07-23T00:00:00" u="1"/>
        <d v="2019-11-05T00:00:00" u="1"/>
        <d v="2023-08-16T00:00:00" u="1"/>
        <d v="2020-07-23T00:00:00" u="1"/>
        <d v="2020-09-14T00:00:00" u="1"/>
        <d v="2020-11-05T00:00:00" u="1"/>
        <d v="2022-10-26T00:00:00" u="1"/>
        <d v="2020-08-28T00:00:00" u="1"/>
        <d v="2020-10-19T00:00:00" u="1"/>
        <d v="2020-12-10T00:00:00" u="1"/>
        <d v="2021-07-23T00:00:00" u="1"/>
        <d v="2017-09-26T00:00:00" u="1"/>
        <d v="2020-11-24T00:00:00" u="1"/>
        <d v="2019-08-21T00:00:00" u="1"/>
        <d v="2022-10-19T00:00:00" u="1"/>
        <d v="2023-09-14T00:00:00" u="1"/>
        <d v="2018-10-31T00:00:00" u="1"/>
        <d v="2019-09-26T00:00:00" u="1"/>
        <d v="2020-10-12T00:00:00" u="1"/>
        <d v="2020-12-03T00:00:00" u="1"/>
        <d v="2021-09-07T00:00:00" u="1"/>
        <d v="2022-11-24T00:00:00" u="1"/>
        <d v="2018-10-05T00:00:00" u="1"/>
        <d v="2019-10-31T00:00:00" u="1"/>
        <d v="2021-08-21T00:00:00" u="1"/>
        <d v="2021-12-03T00:00:00" u="1"/>
        <d v="2022-05-25T00:00:00" u="1"/>
        <d v="2022-12-29T00:00:00" u="1"/>
        <d v="2020-06-23T00:00:00" u="1"/>
        <d v="2022-09-26T00:00:00" u="1"/>
        <d v="2023-10-12T00:00:00" u="1"/>
        <d v="2018-08-07T00:00:00" u="1"/>
        <d v="2018-11-29T00:00:00" u="1"/>
        <d v="2020-11-10T00:00:00" u="1"/>
        <d v="2021-06-23T00:00:00" u="1"/>
        <d v="2020-07-02T00:00:00" u="1"/>
        <d v="2021-07-28T00:00:00" u="1"/>
        <d v="2023-10-31T00:00:00" u="1"/>
        <d v="2022-07-28T00:00:00" u="1"/>
        <d v="2022-09-19T00:00:00" u="1"/>
        <d v="2022-11-10T00:00:00" u="1"/>
        <d v="2018-11-22T00:00:00" u="1"/>
        <d v="2019-10-17T00:00:00" u="1"/>
        <d v="2020-11-03T00:00:00" u="1"/>
        <d v="2023-07-28T00:00:00" u="1"/>
        <d v="2023-09-19T00:00:00" u="1"/>
        <d v="2020-08-26T00:00:00" u="1"/>
        <d v="2022-11-29T00:00:00" u="1"/>
        <d v="2017-11-15T00:00:00" u="1"/>
        <d v="2021-08-26T00:00:00" u="1"/>
        <d v="2022-11-03T00:00:00" u="1"/>
        <d v="2023-04-25T00:00:00" u="1"/>
        <d v="2023-08-07T00:00:00" u="1"/>
        <d v="2022-08-26T00:00:00" u="1"/>
        <d v="2023-07-21T00:00:00" u="1"/>
        <d v="2019-11-15T00:00:00" u="1"/>
        <d v="2022-06-09T00:00:00" u="1"/>
        <d v="2022-11-22T00:00:00" u="1"/>
        <d v="2020-09-24T00:00:00" u="1"/>
        <d v="2018-07-26T00:00:00" u="1"/>
        <d v="2019-04-30T00:00:00" u="1"/>
        <d v="2020-07-07T00:00:00" u="1"/>
        <d v="2020-12-20T00:00:00" u="1"/>
        <d v="2021-09-24T00:00:00" u="1"/>
        <d v="2019-11-08T00:00:00" u="1"/>
        <d v="2021-10-29T00:00:00" u="1"/>
        <d v="2021-12-20T00:00:00" u="1"/>
        <d v="2019-10-22T00:00:00" u="1"/>
        <d v="2019-12-13T00:00:00" u="1"/>
        <d v="2020-09-17T00:00:00" u="1"/>
        <d v="2021-06-21T00:00:00" u="1"/>
        <d v="2022-12-20T00:00:00" u="1"/>
        <d v="2023-11-15T00:00:00" u="1"/>
        <d v="2020-08-31T00:00:00" u="1"/>
        <d v="2020-10-22T00:00:00" u="1"/>
        <d v="2021-07-26T00:00:00" u="1"/>
        <d v="2021-11-08T00:00:00" u="1"/>
        <d v="2022-08-12T00:00:00" u="1"/>
        <d v="2022-10-03T00:00:00" u="1"/>
        <d v="2018-08-24T00:00:00" u="1"/>
        <d v="2018-10-15T00:00:00" u="1"/>
        <d v="2021-08-31T00:00:00" u="1"/>
        <d v="2021-10-22T00:00:00" u="1"/>
        <d v="2022-07-26T00:00:00" u="1"/>
        <d v="2022-11-08T00:00:00" u="1"/>
        <d v="2023-06-21T00:00:00" u="1"/>
        <d v="2023-10-03T00:00:00" u="1"/>
        <n v="2019" u="1"/>
        <d v="2019-10-15T00:00:00" u="1"/>
        <d v="2023-07-26T00:00:00" u="1"/>
        <d v="2018-09-03T00:00:00" u="1"/>
        <d v="2019-11-20T00:00:00" u="1"/>
        <d v="2020-08-24T00:00:00" u="1"/>
        <d v="2020-10-15T00:00:00" u="1"/>
        <d v="2021-11-01T00:00:00" u="1"/>
        <d v="2022-08-05T00:00:00" u="1"/>
        <d v="2023-08-31T00:00:00" u="1"/>
        <d v="2018-10-08T00:00:00" u="1"/>
        <d v="2019-12-25T00:00:00" u="1"/>
        <d v="2020-09-29T00:00:00" u="1"/>
        <d v="2020-11-20T00:00:00" u="1"/>
        <d v="2021-10-15T00:00:00" u="1"/>
        <d v="2021-12-06T00:00:00" u="1"/>
        <d v="2022-07-19T00:00:00" u="1"/>
        <d v="2020-09-03T00:00:00" u="1"/>
        <d v="2020-12-25T00:00:00" u="1"/>
        <d v="2017-08-10T00:00:00" u="1"/>
        <d v="2018-12-18T00:00:00" u="1"/>
        <d v="2019-07-31T00:00:00" u="1"/>
        <d v="2023-08-24T00:00:00" u="1"/>
        <d v="2023-12-06T00:00:00" u="1"/>
        <d v="2017-09-15T00:00:00" u="1"/>
        <d v="2017-11-06T00:00:00" u="1"/>
        <d v="2020-07-31T00:00:00" u="1"/>
        <d v="2022-12-25T00:00:00" u="1"/>
        <d v="2023-06-07T00:00:00" u="1"/>
        <d v="2020-10-27T00:00:00" u="1"/>
        <d v="2019-09-15T00:00:00" u="1"/>
        <d v="2020-08-10T00:00:00" u="1"/>
        <d v="2021-07-05T00:00:00" u="1"/>
        <d v="2022-07-05T00:00:00" u="1"/>
        <d v="2022-10-27T00:00:00" u="1"/>
        <d v="2023-09-22T00:00:00" u="1"/>
        <d v="2017-10-13T00:00:00" u="1"/>
        <d v="2020-10-20T00:00:00" u="1"/>
        <d v="2020-08-03T00:00:00" u="1"/>
        <d v="2020-11-25T00:00:00" u="1"/>
        <d v="2021-10-20T00:00:00" u="1"/>
        <d v="2019-12-04T00:00:00" u="1"/>
        <d v="2020-07-17T00:00:00" u="1"/>
        <d v="2021-11-25T00:00:00" u="1"/>
        <d v="2023-09-15T00:00:00" u="1"/>
        <d v="2016-09-20T00:00:00" u="1"/>
        <d v="2017-08-15T00:00:00" u="1"/>
        <d v="2021-12-30T00:00:00" u="1"/>
        <d v="2022-11-25T00:00:00" u="1"/>
        <d v="2023-10-20T00:00:00" u="1"/>
        <d v="2021-10-13T00:00:00" u="1"/>
        <d v="2022-09-08T00:00:00" u="1"/>
        <d v="2022-12-30T00:00:00" u="1"/>
        <d v="2019-06-24T00:00:00" u="1"/>
        <d v="2020-12-23T00:00:00" u="1"/>
        <d v="2022-10-13T00:00:00" u="1"/>
        <d v="2023-09-08T00:00:00" u="1"/>
      </sharedItems>
    </cacheField>
    <cacheField name="15" numFmtId="0">
      <sharedItems containsDate="1" containsBlank="1" containsMixedTypes="1" minDate="2016-09-20T00:00:00" maxDate="2023-12-07T00:00:00" count="293">
        <d v="2019-10-25T00:00:00"/>
        <d v="2018-08-27T00:00:00"/>
        <d v="2019-12-31T00:00:00"/>
        <d v="2019-10-16T00:00:00"/>
        <d v="2017-11-06T00:00:00"/>
        <d v="2018-11-29T00:00:00"/>
        <d v="2020-11-25T00:00:00"/>
        <s v="(Перенос электрики на 2021). Устройство покрытия - 100%. Остаток по выполнению 1 млн (электрика)"/>
        <d v="2020-11-02T00:00:00"/>
        <d v="2020-11-23T00:00:00"/>
        <d v="2018-07-27T00:00:00"/>
        <d v="2021-11-11T00:00:00"/>
        <d v="2017-08-15T00:00:00"/>
        <d v="2019-10-18T00:00:00"/>
        <d v="2017-08-30T00:00:00"/>
        <d v="2018-10-18T00:00:00"/>
        <d v="2020-11-12T00:00:00"/>
        <d v="2019-03-21T00:00:00"/>
        <d v="2018-12-10T00:00:00"/>
        <d v="2019-04-30T00:00:00"/>
        <d v="2019-10-22T00:00:00"/>
        <d v="2020-10-09T00:00:00"/>
        <d v="2019-10-31T00:00:00"/>
        <d v="2018-10-31T00:00:00"/>
        <d v="2019-07-31T00:00:00"/>
        <d v="2017-09-25T00:00:00"/>
        <d v="2018-09-25T00:00:00"/>
        <d v="2018-11-30T00:00:00"/>
        <d v="2020-11-30T00:00:00"/>
        <d v="2017-11-15T00:00:00"/>
        <d v="2019-11-05T00:00:00"/>
        <d v="2019-12-26T00:00:00"/>
        <d v="2018-12-07T00:00:00"/>
        <d v="2019-10-28T00:00:00"/>
        <d v="2020-09-11T00:00:00"/>
        <d v="2020-11-09T00:00:00"/>
        <d v="2021-11-19T00:00:00"/>
        <d v="2017-09-15T00:00:00"/>
        <d v="2018-11-22T00:00:00"/>
        <d v="2021-12-24T00:00:00"/>
        <d v="2021-12-23T00:00:00"/>
        <d v="2018-08-08T00:00:00"/>
        <d v="2017-06-15T00:00:00"/>
        <d v="2021-10-15T00:00:00"/>
        <d v="2017-10-13T00:00:00"/>
        <m/>
        <d v="2018-12-18T00:00:00"/>
        <d v="2017-08-10T00:00:00"/>
        <d v="2018-07-26T00:00:00"/>
        <d v="2017-09-26T00:00:00"/>
        <d v="2017-07-15T00:00:00"/>
        <d v="2020-07-22T00:00:00"/>
        <d v="2019-09-30T00:00:00"/>
        <d v="2020-11-10T00:00:00"/>
        <d v="2019-10-15T00:00:00"/>
        <d v="2020-09-18T00:00:00"/>
        <d v="2017-07-25T00:00:00"/>
        <d v="2017-08-01T00:00:00"/>
        <d v="2020-09-28T00:00:00"/>
        <d v="2019-11-20T00:00:00"/>
        <d v="2018-08-07T00:00:00"/>
        <d v="2017-10-02T00:00:00"/>
        <d v="2019-08-20T00:00:00"/>
        <d v="2020-06-23T00:00:00"/>
        <d v="2020-08-03T00:00:00"/>
        <d v="2020-08-13T00:00:00"/>
        <d v="2020-08-25T00:00:00"/>
        <d v="2021-08-23T00:00:00"/>
        <d v="2021-11-12T00:00:00"/>
        <d v="2020-10-19T00:00:00"/>
        <d v="2020-06-22T00:00:00"/>
        <d v="2020-10-30T00:00:00"/>
        <d v="2021-11-26T00:00:00"/>
        <d v="2020-08-26T00:00:00"/>
        <d v="2020-12-10T00:00:00"/>
        <d v="2021-10-14T00:00:00"/>
        <d v="2021-07-23T00:00:00"/>
        <d v="2019-11-15T00:00:00"/>
        <d v="2019-12-05T00:00:00"/>
        <d v="2020-10-26T00:00:00"/>
        <d v="2020-09-29T00:00:00"/>
        <d v="2021-10-29T00:00:00"/>
        <d v="2021-06-29T00:00:00"/>
        <d v="2019-09-26T00:00:00"/>
        <d v="2019-07-23T00:00:00"/>
        <d v="2018-10-08T00:00:00"/>
        <d v="2020-07-15T00:00:00"/>
        <d v="2021-12-30T00:00:00"/>
        <d v="2021-10-21T00:00:00"/>
        <d v="2019-09-15T00:00:00"/>
        <d v="2020-09-17T00:00:00"/>
        <d v="2020-08-15T00:00:00"/>
        <d v="2021-11-01T00:00:00"/>
        <d v="2021-12-14T00:00:00"/>
        <d v="2017-07-20T00:00:00"/>
        <d v="2020-06-25T00:00:00"/>
        <d v="2019-11-08T00:00:00"/>
        <d v="2020-07-07T00:00:00"/>
        <d v="2020-09-24T00:00:00"/>
        <d v="2021-09-24T00:00:00"/>
        <d v="2021-08-13T00:00:00"/>
        <d v="2021-11-25T00:00:00"/>
        <d v="2018-08-06T00:00:00"/>
        <d v="2020-08-31T00:00:00"/>
        <d v="2021-11-08T00:00:00"/>
        <d v="2018-08-24T00:00:00"/>
        <d v="2020-09-21T00:00:00"/>
        <d v="2020-08-10T00:00:00"/>
        <d v="2020-12-20T00:00:00"/>
        <d v="2021-07-20T00:00:00"/>
        <d v="2021-09-07T00:00:00"/>
        <d v="2021-07-05T00:00:00"/>
        <d v="2021-08-25T00:00:00"/>
        <d v="2021-08-11T00:00:00"/>
        <d v="2019-09-20T00:00:00"/>
        <d v="2020-09-04T00:00:00"/>
        <d v="2021-10-22T00:00:00"/>
        <d v="2021-08-26T00:00:00"/>
        <d v="2019-12-25T00:00:00"/>
        <d v="2020-10-27T00:00:00"/>
        <d v="2020-08-28T00:00:00"/>
        <d v="2021-12-03T00:00:00"/>
        <d v="2021-08-21T00:00:00"/>
        <d v="2019-09-25T00:00:00"/>
        <d v="2018-11-12T00:00:00"/>
        <d v="2020-08-24T00:00:00"/>
        <d v="2020-10-23T00:00:00"/>
        <d v="2021-09-23T00:00:00"/>
        <d v="2021-07-28T00:00:00"/>
        <d v="2019-08-21T00:00:00"/>
        <d v="2019-12-13T00:00:00"/>
        <d v="2020-07-20T00:00:00"/>
        <d v="2021-06-23T00:00:00"/>
        <d v="2021-11-02T00:00:00"/>
        <d v="2020-11-05T00:00:00"/>
        <d v="2020-07-30T00:00:00"/>
        <d v="2021-06-21T00:00:00"/>
        <d v="2019-06-24T00:00:00"/>
        <d v="2021-12-20T00:00:00"/>
        <d v="2021-08-27T00:00:00"/>
        <d v="2021-12-06T00:00:00"/>
        <d v="2020-09-14T00:00:00"/>
        <d v="2020-07-17T00:00:00"/>
        <d v="2020-12-23T00:00:00"/>
        <d v="2021-07-26T00:00:00"/>
        <n v="2019"/>
        <d v="2019-11-12T00:00:00"/>
        <d v="2019-10-17T00:00:00"/>
        <d v="2018-09-14T00:00:00"/>
        <d v="2018-10-26T00:00:00"/>
        <d v="2018-10-05T00:00:00"/>
        <d v="2018-10-15T00:00:00"/>
        <d v="2020-11-11T00:00:00"/>
        <d v="2020-10-12T00:00:00"/>
        <d v="2021-08-16T00:00:00"/>
        <d v="2020-11-20T00:00:00"/>
        <d v="2021-10-13T00:00:00"/>
        <d v="2019-07-11T00:00:00"/>
        <d v="2018-09-03T00:00:00"/>
        <d v="2021-09-30T00:00:00"/>
        <d v="2020-12-03T00:00:00"/>
        <d v="2020-09-30T00:00:00"/>
        <d v="2020-11-03T00:00:00"/>
        <d v="2020-07-31T00:00:00"/>
        <d v="2020-10-15T00:00:00"/>
        <d v="2021-08-04T00:00:00"/>
        <d v="2021-10-20T00:00:00"/>
        <d v="2019-10-26T00:00:00"/>
        <d v="2019-12-04T00:00:00"/>
        <d v="2018-08-23T00:00:00"/>
        <d v="2020-10-22T00:00:00"/>
        <d v="2020-09-03T00:00:00"/>
        <d v="2020-09-02T00:00:00"/>
        <d v="2020-12-25T00:00:00"/>
        <d v="2020-10-20T00:00:00"/>
        <d v="2020-10-06T00:00:00"/>
        <d v="2020-07-02T00:00:00"/>
        <d v="2021-10-28T00:00:00"/>
        <d v="2021-09-06T00:00:00"/>
        <d v="2019-10-14T00:00:00"/>
        <d v="2016-09-20T00:00:00"/>
        <d v="2018-07-25T00:00:00"/>
        <d v="2020-07-23T00:00:00"/>
        <d v="2020-11-24T00:00:00"/>
        <d v="2021-08-31T00:00:00"/>
        <d v="2021-10-25T00:00:00"/>
        <d v="2022-11-03T00:00:00"/>
        <d v="2023-04-25T00:00:00"/>
        <d v="2022-07-26T00:00:00"/>
        <d v="2022-12-26T00:00:00"/>
        <d v="2022-09-08T00:00:00"/>
        <d v="2022-10-21T00:00:00"/>
        <d v="2022-10-06T00:00:00"/>
        <d v="2022-08-01T00:00:00"/>
        <d v="2022-11-10T00:00:00"/>
        <d v="2022-09-27T00:00:00"/>
        <d v="2022-08-26T00:00:00"/>
        <d v="2022-08-08T00:00:00"/>
        <d v="2022-12-29T00:00:00"/>
        <d v="2022-10-25T00:00:00"/>
        <d v="2022-09-06T00:00:00"/>
        <d v="2022-08-25T00:00:00"/>
        <d v="2022-09-23T00:00:00"/>
        <d v="2022-06-09T00:00:00"/>
        <d v="2022-10-07T00:00:00"/>
        <d v="2022-10-30T00:00:00"/>
        <d v="2022-11-23T00:00:00"/>
        <d v="2022-05-25T00:00:00"/>
        <d v="2022-08-23T00:00:00"/>
        <d v="2022-12-14T00:00:00"/>
        <d v="2022-08-12T00:00:00"/>
        <d v="2022-11-28T00:00:00"/>
        <d v="2022-07-28T00:00:00"/>
        <d v="2022-07-08T00:00:00"/>
        <d v="2022-11-24T00:00:00"/>
        <d v="2022-07-25T00:00:00"/>
        <d v="2022-09-19T00:00:00"/>
        <d v="2022-10-27T00:00:00"/>
        <d v="2022-11-25T00:00:00"/>
        <d v="2022-10-13T00:00:00"/>
        <d v="2022-12-12T00:00:00"/>
        <d v="2022-11-02T00:00:00"/>
        <d v="2022-10-11T00:00:00"/>
        <d v="2022-09-30T00:00:00"/>
        <d v="2022-08-30T00:00:00"/>
        <d v="2022-06-24T00:00:00"/>
        <d v="2022-12-07T00:00:00"/>
        <d v="2022-12-02T00:00:00"/>
        <d v="2022-11-22T00:00:00"/>
        <d v="2022-07-01T00:00:00"/>
        <d v="2022-11-30T00:00:00"/>
        <d v="2022-11-29T00:00:00"/>
        <d v="2022-12-30T00:00:00"/>
        <d v="2022-09-28T00:00:00"/>
        <d v="2022-10-26T00:00:00"/>
        <d v="2022-12-25T00:00:00"/>
        <d v="2022-07-19T00:00:00"/>
        <d v="2022-12-20T00:00:00"/>
        <d v="2022-10-28T00:00:00"/>
        <d v="2022-12-09T00:00:00"/>
        <d v="2022-07-05T00:00:00"/>
        <d v="2022-10-14T00:00:00"/>
        <d v="2022-10-19T00:00:00"/>
        <d v="2022-08-05T00:00:00"/>
        <d v="2022-09-26T00:00:00"/>
        <d v="2022-10-03T00:00:00"/>
        <d v="2022-11-08T00:00:00"/>
        <d v="2022-10-04T00:00:00"/>
        <d v="2022-09-16T00:00:00"/>
        <d v="2022-07-15T00:00:00"/>
        <d v="2023-07-10T00:00:00"/>
        <d v="2023-10-16T00:00:00"/>
        <d v="2023-10-20T00:00:00"/>
        <d v="2023-09-19T00:00:00"/>
        <d v="2023-08-23T00:00:00"/>
        <d v="2023-09-13T00:00:00"/>
        <d v="2023-07-11T00:00:00"/>
        <d v="2023-08-18T00:00:00"/>
        <d v="2023-09-28T00:00:00"/>
        <d v="2023-10-18T00:00:00"/>
        <d v="2023-06-07T00:00:00"/>
        <d v="2023-09-11T00:00:00"/>
        <d v="2023-08-16T00:00:00"/>
        <d v="2023-08-04T00:00:00"/>
        <d v="2023-07-28T00:00:00"/>
        <d v="2023-08-24T00:00:00"/>
        <d v="2023-08-07T00:00:00"/>
        <d v="2023-10-23T00:00:00"/>
        <d v="2023-09-08T00:00:00"/>
        <d v="2023-06-20T00:00:00"/>
        <d v="2023-08-31T00:00:00"/>
        <d v="2023-07-21T00:00:00"/>
        <d v="2023-09-14T00:00:00"/>
        <d v="2023-10-06T00:00:00"/>
        <d v="2023-06-21T00:00:00"/>
        <d v="2023-09-18T00:00:00"/>
        <d v="2023-10-03T00:00:00"/>
        <d v="2023-10-09T00:00:00"/>
        <d v="2023-11-15T00:00:00"/>
        <d v="2023-08-25T00:00:00"/>
        <d v="2023-12-06T00:00:00"/>
        <d v="2023-10-04T00:00:00"/>
        <d v="2023-07-26T00:00:00"/>
        <d v="2023-09-04T00:00:00"/>
        <d v="2023-08-11T00:00:00"/>
        <d v="2023-10-12T00:00:00"/>
        <d v="2023-10-31T00:00:00"/>
        <d v="2023-07-27T00:00:00"/>
        <d v="2023-09-22T00:00:00"/>
        <d v="2023-09-15T00:00:00"/>
        <d v="2023-10-13T00:00:00"/>
        <s v="Действует" u="1"/>
        <s v="Окончена" u="1"/>
      </sharedItems>
    </cacheField>
    <cacheField name="16" numFmtId="14">
      <sharedItems/>
    </cacheField>
    <cacheField name="17" numFmtId="14">
      <sharedItems containsNonDate="0" containsDate="1" containsString="0" containsBlank="1" minDate="2022-07-26T00:00:00" maxDate="2030-10-12T00:00:00"/>
    </cacheField>
    <cacheField name="18" numFmtId="14">
      <sharedItems containsNonDate="0" containsDate="1" containsString="0" containsBlank="1" minDate="2024-08-27T00:00:00" maxDate="2028-11-09T00:00:00"/>
    </cacheField>
    <cacheField name="19" numFmtId="14">
      <sharedItems containsNonDate="0" containsDate="1" containsString="0" containsBlank="1" minDate="2022-10-23T00:00:00" maxDate="2028-12-01T00:00:00"/>
    </cacheField>
    <cacheField name="20" numFmtId="14">
      <sharedItems containsDate="1" containsBlank="1" containsMixedTypes="1" minDate="2022-06-22T00:00:00" maxDate="2030-10-12T00:00:00"/>
    </cacheField>
    <cacheField name="21" numFmtId="14">
      <sharedItems containsNonDate="0" containsDate="1" containsString="0" containsBlank="1" minDate="2020-08-06T00:00:00" maxDate="2023-10-16T00:00:00"/>
    </cacheField>
    <cacheField name="22" numFmtId="14">
      <sharedItems containsDate="1" containsBlank="1" containsMixedTypes="1" minDate="2022-06-15T00:00:00" maxDate="2030-07-26T00:00:00"/>
    </cacheField>
    <cacheField name="23" numFmtId="14">
      <sharedItems containsDate="1" containsBlank="1" containsMixedTypes="1" minDate="2022-07-26T00:00:00" maxDate="2028-12-03T00:00:00"/>
    </cacheField>
    <cacheField name="24" numFmtId="14">
      <sharedItems containsNonDate="0" containsDate="1" containsString="0" containsBlank="1" minDate="2027-12-30T00:00:00" maxDate="2027-12-31T00:00:00"/>
    </cacheField>
    <cacheField name="25" numFmtId="14">
      <sharedItems containsDate="1" containsBlank="1" containsMixedTypes="1" minDate="2022-06-23T00:00:00" maxDate="2031-11-27T00:00:00"/>
    </cacheField>
    <cacheField name="26" numFmtId="14">
      <sharedItems containsNonDate="0" containsDate="1" containsString="0" containsBlank="1" minDate="2024-05-25T00:00:00" maxDate="2025-04-26T00:00:00"/>
    </cacheField>
    <cacheField name="27" numFmtId="14">
      <sharedItems containsDate="1" containsBlank="1" containsMixedTypes="1" minDate="2019-08-06T00:00:00" maxDate="2026-11-13T00:00:00"/>
    </cacheField>
    <cacheField name="28" numFmtId="14">
      <sharedItems containsNonDate="0" containsDate="1" containsString="0" containsBlank="1" minDate="2026-12-30T00:00:00" maxDate="2026-12-31T00:00:00"/>
    </cacheField>
    <cacheField name="29" numFmtId="14">
      <sharedItems containsNonDate="0" containsDate="1" containsString="0" containsBlank="1" minDate="2022-12-07T00:00:00" maxDate="2030-10-12T00:00:00"/>
    </cacheField>
    <cacheField name="30" numFmtId="14">
      <sharedItems containsNonDate="0" containsDate="1" containsString="0" containsBlank="1" minDate="2022-04-11T00:00:00" maxDate="2022-04-26T00:00:00"/>
    </cacheField>
    <cacheField name="31" numFmtId="0">
      <sharedItems containsString="0" containsBlank="1" containsNumber="1" containsInteger="1" minValue="0" maxValue="12"/>
    </cacheField>
    <cacheField name="32" numFmtId="0">
      <sharedItems containsBlank="1"/>
    </cacheField>
    <cacheField name="33" numFmtId="0">
      <sharedItems containsNonDate="0" containsString="0" containsBlank="1"/>
    </cacheField>
    <cacheField name="34" numFmtId="0">
      <sharedItems containsString="0" containsBlank="1" containsNumber="1" containsInteger="1" minValue="1" maxValue="1"/>
    </cacheField>
    <cacheField name="35" numFmtId="0">
      <sharedItems containsNonDate="0" containsString="0" containsBlank="1"/>
    </cacheField>
    <cacheField name="36" numFmtId="0">
      <sharedItems containsBlank="1"/>
    </cacheField>
    <cacheField name="37" numFmtId="0">
      <sharedItems containsBlank="1"/>
    </cacheField>
    <cacheField name="38" numFmtId="0">
      <sharedItems containsBlank="1"/>
    </cacheField>
    <cacheField name="39" numFmtId="0">
      <sharedItems containsBlank="1"/>
    </cacheField>
    <cacheField name="40" numFmtId="0">
      <sharedItems containsBlank="1"/>
    </cacheField>
    <cacheField name="41" numFmtId="0">
      <sharedItems containsBlank="1"/>
    </cacheField>
    <cacheField name="42" numFmtId="0">
      <sharedItems containsNonDate="0" containsDate="1" containsString="0" containsBlank="1" minDate="2020-09-29T00:00:00" maxDate="2020-10-1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5">
  <r>
    <n v="1"/>
    <m/>
    <m/>
    <m/>
    <s v="НСО_Р_К-07_14"/>
    <s v="БКД"/>
    <s v="КР"/>
    <x v="0"/>
    <s v="Подъезд к с. Здвинск \2 км\"/>
    <s v="а/б"/>
    <n v="0.44700000000000001"/>
    <s v="км 1+000 - _x000a_км 1+447"/>
    <s v="ООО &quot;Здвинское ДСУ&quot;"/>
    <x v="0"/>
    <x v="0"/>
    <s v="Действует"/>
    <d v="2027-10-25T00:00:00"/>
    <d v="2025-10-25T00:00:00"/>
    <d v="2024-10-25T00:00:00"/>
    <d v="2023-10-25T00:00:00"/>
    <m/>
    <d v="2025-10-25T00:00:00"/>
    <m/>
    <m/>
    <m/>
    <m/>
    <m/>
    <m/>
    <m/>
    <d v="2022-04-14T00:00:00"/>
    <n v="0"/>
    <s v="не выявлено"/>
    <m/>
    <m/>
    <m/>
    <m/>
    <s v="Малышкин С.С."/>
    <m/>
    <m/>
    <m/>
    <m/>
    <m/>
  </r>
  <r>
    <n v="2"/>
    <m/>
    <m/>
    <m/>
    <m/>
    <m/>
    <s v="КР"/>
    <x v="0"/>
    <s v="Подъезд к с. Здвинск \2 км\"/>
    <s v="а/б"/>
    <n v="1"/>
    <s v="км 0+000 - _x000a_км 1+000"/>
    <s v="ООО &quot;Здвинское ДСУ&quot;"/>
    <x v="1"/>
    <x v="1"/>
    <s v="Действует"/>
    <d v="2026-08-27T00:00:00"/>
    <d v="2024-08-27T00:00:00"/>
    <d v="2023-08-27T00:00:00"/>
    <d v="2022-08-27T00:00:00"/>
    <m/>
    <d v="2024-10-25T00:00:00"/>
    <m/>
    <m/>
    <m/>
    <m/>
    <m/>
    <m/>
    <m/>
    <d v="2022-04-14T00:00:00"/>
    <n v="0"/>
    <s v="не выявлено"/>
    <m/>
    <m/>
    <m/>
    <m/>
    <s v="Малышкин С.С."/>
    <m/>
    <m/>
    <m/>
    <m/>
    <m/>
  </r>
  <r>
    <n v="3"/>
    <m/>
    <m/>
    <m/>
    <s v="НСО_ММ_Н-0803_16"/>
    <s v="БКД"/>
    <s v="КР ВПТ"/>
    <x v="1"/>
    <s v="50 км а/д &quot;К-13&quot; - Советский"/>
    <s v="щеб."/>
    <n v="1"/>
    <s v="км 7+312"/>
    <s v="ООО &quot;СТАВР&quot;"/>
    <x v="2"/>
    <x v="2"/>
    <s v="Действует"/>
    <d v="2027-12-31T00:00:00"/>
    <d v="2025-12-31T00:00:00"/>
    <m/>
    <m/>
    <m/>
    <d v="2025-12-31T00:00:00"/>
    <d v="2024-12-31T00:00:00"/>
    <m/>
    <m/>
    <m/>
    <m/>
    <m/>
    <m/>
    <d v="2022-04-21T00:00:00"/>
    <n v="1"/>
    <s v="Разрушение укрепления из бетона лотка, разрушение укрепления бетоном входного русла откоса"/>
    <m/>
    <m/>
    <m/>
    <m/>
    <s v="Каптуревская Д.И."/>
    <m/>
    <m/>
    <m/>
    <m/>
    <m/>
  </r>
  <r>
    <n v="4"/>
    <m/>
    <m/>
    <m/>
    <s v="НСО_Р_К-29_17"/>
    <s v="БКД"/>
    <s v="КР"/>
    <x v="1"/>
    <s v="Сузун - Битки - Преображенка - 18 км а/д &quot;К-13&quot; (в гр. района)"/>
    <s v="а/б"/>
    <n v="3.7679999999999998"/>
    <s v="км 108+232 - _x000a_км 112+000"/>
    <s v="ООО &quot;Дорсиб плюс&quot;"/>
    <x v="3"/>
    <x v="3"/>
    <s v="Действует"/>
    <d v="2027-10-16T00:00:00"/>
    <d v="2025-12-10T00:00:00"/>
    <d v="2024-10-16T00:00:00"/>
    <d v="2023-10-16T00:00:00"/>
    <m/>
    <d v="2027-10-16T00:00:00"/>
    <d v="2024-10-16T00:00:00"/>
    <m/>
    <m/>
    <m/>
    <m/>
    <m/>
    <m/>
    <d v="2022-04-21T00:00:00"/>
    <n v="0"/>
    <s v="Поперечные трещины на покрытии, продольные трещины по оси"/>
    <m/>
    <m/>
    <m/>
    <m/>
    <s v="Кузнецов А.Ю."/>
    <m/>
    <m/>
    <m/>
    <m/>
    <m/>
  </r>
  <r>
    <n v="5"/>
    <m/>
    <m/>
    <m/>
    <m/>
    <m/>
    <s v="КР"/>
    <x v="1"/>
    <s v="54 км а/д &quot;М-52&quot; - Завьялово - Факел Революции"/>
    <s v="щеб."/>
    <n v="0.96"/>
    <s v="км 65+225 - _x000a_км 66+100"/>
    <s v="ООО &quot;НовосибДорСтрой&quot;"/>
    <x v="4"/>
    <x v="4"/>
    <s v="Окончена"/>
    <m/>
    <m/>
    <m/>
    <m/>
    <m/>
    <d v="2022-11-06T00:00:00"/>
    <d v="2022-11-06T00:00:00"/>
    <m/>
    <m/>
    <m/>
    <m/>
    <m/>
    <m/>
    <m/>
    <n v="0"/>
    <m/>
    <m/>
    <m/>
    <m/>
    <m/>
    <s v="Каптуревская Д.И."/>
    <m/>
    <m/>
    <m/>
    <m/>
    <m/>
  </r>
  <r>
    <n v="6"/>
    <m/>
    <m/>
    <m/>
    <m/>
    <m/>
    <s v="КР"/>
    <x v="1"/>
    <s v="Сузун - Битки - Преображенка - 18 км а/д &quot;К-13&quot; (в гр. района)"/>
    <s v="а/б"/>
    <n v="1.232"/>
    <s v="км 107+000 - _x000a_км 108+232"/>
    <s v="ООО &quot;ДСУ Искитимское&quot;"/>
    <x v="5"/>
    <x v="5"/>
    <s v="Действует"/>
    <d v="2026-11-29T00:00:00"/>
    <d v="2024-11-29T00:00:00"/>
    <d v="2023-11-29T00:00:00"/>
    <d v="2022-11-29T00:00:00"/>
    <m/>
    <d v="2023-11-29T00:00:00"/>
    <d v="2023-11-29T00:00:00"/>
    <m/>
    <m/>
    <m/>
    <m/>
    <m/>
    <m/>
    <m/>
    <n v="0"/>
    <m/>
    <m/>
    <m/>
    <m/>
    <m/>
    <s v="Каптуревская Д.И."/>
    <m/>
    <m/>
    <m/>
    <m/>
    <m/>
  </r>
  <r>
    <n v="7"/>
    <m/>
    <m/>
    <m/>
    <m/>
    <m/>
    <s v="КР"/>
    <x v="1"/>
    <s v="54 км а/д &quot;М-52&quot; - Завьялово - Факел Революции"/>
    <s v="а/б"/>
    <n v="0.5"/>
    <s v="км 2+892 - _x000a_км 3+392"/>
    <s v="АО &quot;Новосибирскавтодор&quot;"/>
    <x v="6"/>
    <x v="6"/>
    <s v="Действует"/>
    <d v="2028-11-25T00:00:00"/>
    <d v="2026-11-25T00:00:00"/>
    <m/>
    <d v="2028-11-25T00:00:00"/>
    <m/>
    <m/>
    <s v=" 25.11.2025"/>
    <m/>
    <d v="2025-11-25T00:00:00"/>
    <m/>
    <m/>
    <m/>
    <m/>
    <m/>
    <n v="0"/>
    <m/>
    <m/>
    <m/>
    <m/>
    <m/>
    <s v="Каптуревская Д.И."/>
    <m/>
    <m/>
    <s v="По состоянию на 29.07.2020 года ПСД отсутствует, поздние сроки выполнения работ могут привести к плохому качесву работ по а/б покрытию"/>
    <m/>
    <m/>
  </r>
  <r>
    <n v="8"/>
    <m/>
    <m/>
    <m/>
    <m/>
    <m/>
    <s v="КР"/>
    <x v="1"/>
    <s v="Сузун - Битки - Преображенка - 18 км а/д &quot;К-13&quot; (в гр. района)"/>
    <s v="а/б"/>
    <m/>
    <s v="км 112+000 -_x000a_км 117+000"/>
    <s v="ООО &quot;Дорсиб плюс&quot;"/>
    <x v="7"/>
    <x v="7"/>
    <s v="Окончена"/>
    <m/>
    <m/>
    <m/>
    <m/>
    <m/>
    <m/>
    <m/>
    <m/>
    <m/>
    <m/>
    <m/>
    <m/>
    <m/>
    <m/>
    <n v="0"/>
    <m/>
    <m/>
    <m/>
    <m/>
    <s v="Физику ввели в 2020 году. В 2021 доделали только электрику"/>
    <s v="Каптуревская Д.И."/>
    <m/>
    <m/>
    <s v="выполнено 3 км а/б покрытия, до 7.10.20 - 2 км а/б покрытия. по графику"/>
    <m/>
    <m/>
  </r>
  <r>
    <n v="9"/>
    <m/>
    <m/>
    <m/>
    <m/>
    <m/>
    <s v="КР"/>
    <x v="1"/>
    <s v="Сузун - Битки - Преображенка - 18 км а/д &quot;К-13&quot; (в гр. района)"/>
    <s v="а/б"/>
    <n v="0"/>
    <s v="км 112+000 -_x000a_км 117+000"/>
    <s v="ООО &quot;Дорсиб плюс&quot;"/>
    <x v="7"/>
    <x v="8"/>
    <s v="Действует"/>
    <d v="2028-11-02T00:00:00"/>
    <d v="2026-11-02T00:00:00"/>
    <d v="2025-11-02T00:00:00"/>
    <d v="2028-11-02T00:00:00"/>
    <m/>
    <d v="2026-11-02T00:00:00"/>
    <d v="2025-11-02T00:00:00"/>
    <m/>
    <d v="2025-11-02T00:00:00"/>
    <m/>
    <m/>
    <m/>
    <m/>
    <m/>
    <n v="0"/>
    <m/>
    <m/>
    <m/>
    <m/>
    <m/>
    <s v="Каптуревская Д.И."/>
    <m/>
    <m/>
    <m/>
    <m/>
    <m/>
  </r>
  <r>
    <n v="10"/>
    <m/>
    <m/>
    <m/>
    <m/>
    <m/>
    <s v="КР"/>
    <x v="1"/>
    <s v="52 км а/д &quot;М-52&quot; - Искитим"/>
    <s v="а/б"/>
    <n v="3.1"/>
    <s v="км 0+024,17 - км 3+147,13 "/>
    <s v="АО &quot;Новосибирскавтодор&quot;"/>
    <x v="8"/>
    <x v="9"/>
    <s v="Действует"/>
    <d v="2028-11-23T00:00:00"/>
    <d v="2026-11-23T00:00:00"/>
    <d v="2025-11-23T00:00:00"/>
    <d v="2024-11-23T00:00:00"/>
    <m/>
    <m/>
    <s v=" 23.11.2025"/>
    <m/>
    <d v="2022-11-23T00:00:00"/>
    <m/>
    <m/>
    <m/>
    <m/>
    <m/>
    <n v="0"/>
    <m/>
    <m/>
    <m/>
    <m/>
    <m/>
    <s v="Каптуревская Д.И."/>
    <m/>
    <m/>
    <m/>
    <m/>
    <m/>
  </r>
  <r>
    <n v="11"/>
    <s v="ОС"/>
    <m/>
    <m/>
    <m/>
    <m/>
    <s v="КР"/>
    <x v="2"/>
    <s v="390 км а/д &quot;К-17р&quot; - Михайловка - гр. Алтайского кр. "/>
    <s v="а/б"/>
    <n v="0.5"/>
    <s v="км 6+997 - _x000a_км 7+497"/>
    <s v="ООО &quot;ТехноДор&quot;"/>
    <x v="9"/>
    <x v="10"/>
    <s v="Действует"/>
    <d v="2026-07-27T00:00:00"/>
    <m/>
    <m/>
    <d v="2022-07-27T00:00:00"/>
    <m/>
    <m/>
    <m/>
    <m/>
    <m/>
    <m/>
    <m/>
    <m/>
    <m/>
    <m/>
    <n v="0"/>
    <m/>
    <m/>
    <m/>
    <m/>
    <m/>
    <s v="Кузнецов А.Ю."/>
    <m/>
    <m/>
    <m/>
    <m/>
    <m/>
  </r>
  <r>
    <n v="12"/>
    <m/>
    <m/>
    <m/>
    <m/>
    <m/>
    <s v="КР"/>
    <x v="2"/>
    <s v="Карасук - Хорошее - Свободный Труд - Калиновка"/>
    <s v="щеб."/>
    <n v="0"/>
    <s v="км 26+250"/>
    <s v="ООО &quot;Новосибирскагропромдорстрой&quot;"/>
    <x v="10"/>
    <x v="11"/>
    <s v="Действует"/>
    <m/>
    <m/>
    <m/>
    <d v="2023-11-11T00:00:00"/>
    <m/>
    <d v="2027-11-11T00:00:00"/>
    <m/>
    <m/>
    <d v="2023-11-11T00:00:00"/>
    <m/>
    <m/>
    <m/>
    <m/>
    <m/>
    <n v="0"/>
    <m/>
    <m/>
    <m/>
    <m/>
    <m/>
    <s v="Кузнецов А.Ю."/>
    <m/>
    <m/>
    <m/>
    <m/>
    <m/>
  </r>
  <r>
    <n v="13"/>
    <m/>
    <m/>
    <m/>
    <m/>
    <m/>
    <s v="КР"/>
    <x v="3"/>
    <s v="56 км а/д &quot;Н-3118&quot; - Чаинка - Тюменка"/>
    <s v="щеб."/>
    <n v="1.72"/>
    <s v="км 12+930 - _x000a_км 14+650"/>
    <s v="АО &quot;Новосибирскавтодор&quot;"/>
    <x v="11"/>
    <x v="12"/>
    <s v="Окончена"/>
    <m/>
    <m/>
    <m/>
    <m/>
    <m/>
    <d v="2022-08-15T00:00:00"/>
    <m/>
    <m/>
    <m/>
    <m/>
    <m/>
    <m/>
    <m/>
    <m/>
    <n v="0"/>
    <m/>
    <m/>
    <m/>
    <m/>
    <m/>
    <s v="Мелконян С.А."/>
    <m/>
    <m/>
    <m/>
    <m/>
    <m/>
  </r>
  <r>
    <n v="14"/>
    <m/>
    <m/>
    <m/>
    <s v="НСО_Р_К-08_19"/>
    <s v="БКД"/>
    <s v="КР"/>
    <x v="4"/>
    <s v="60 а/д &quot;К-09&quot; - Довольное"/>
    <s v="а/б"/>
    <n v="5.0350000000000001"/>
    <s v="км 0+000 - _x000a_км 1+968;_x000a_км 2+381 - _x000a_км 3+421; _x000a_км 4+401 - _x000a_км 4+689; _x000a_км 4+853 - _x000a_км 5+965;_x000a_км 6+694 - _x000a_км 6+955; _x000a_км 7+387 - _x000a_км 7+753"/>
    <s v="АО &quot;Новосибирскавтодор&quot;"/>
    <x v="12"/>
    <x v="13"/>
    <s v="Действует"/>
    <d v="2027-10-18T00:00:00"/>
    <m/>
    <d v="2024-10-18T00:00:00"/>
    <d v="2023-10-18T00:00:00"/>
    <m/>
    <d v="2024-10-18T00:00:00"/>
    <m/>
    <m/>
    <m/>
    <m/>
    <m/>
    <m/>
    <m/>
    <d v="2022-04-18T00:00:00"/>
    <n v="0"/>
    <m/>
    <m/>
    <m/>
    <m/>
    <m/>
    <s v="Токарев С.В."/>
    <m/>
    <m/>
    <m/>
    <m/>
    <m/>
  </r>
  <r>
    <n v="15"/>
    <m/>
    <m/>
    <m/>
    <m/>
    <m/>
    <s v="КР"/>
    <x v="4"/>
    <s v="60 а/д &quot;К-09&quot; - Довольное"/>
    <s v="а/б"/>
    <n v="1.59"/>
    <s v="км 4+753 - _x000a_км 4+853; _x000a_км 6+837 - _x000a_км 7+387; _x000a_км 7+940 - _x000a_км 8+880"/>
    <s v="АО &quot;Новосибирскавтодор&quot;"/>
    <x v="13"/>
    <x v="14"/>
    <s v="Окончена"/>
    <m/>
    <m/>
    <m/>
    <m/>
    <m/>
    <d v="2022-08-30T00:00:00"/>
    <m/>
    <m/>
    <m/>
    <m/>
    <m/>
    <m/>
    <m/>
    <m/>
    <n v="0"/>
    <m/>
    <m/>
    <m/>
    <m/>
    <m/>
    <s v="Токарев С.В."/>
    <m/>
    <m/>
    <m/>
    <m/>
    <m/>
  </r>
  <r>
    <n v="16"/>
    <m/>
    <m/>
    <m/>
    <m/>
    <m/>
    <s v="КР"/>
    <x v="4"/>
    <s v="60 а/д &quot;К-09&quot; - Довольное"/>
    <s v="а/б"/>
    <n v="2.0699999999999998"/>
    <s v="км 1+971 - _x000a_км 2+381; _x000a_км 3+441 -_x000a_км 4+401; _x000a_км 5+994 - _x000a_км 6+694"/>
    <s v="АО &quot;Новосибирскавтодор&quot;"/>
    <x v="14"/>
    <x v="15"/>
    <s v="Действует"/>
    <d v="2026-10-18T00:00:00"/>
    <m/>
    <d v="2023-10-18T00:00:00"/>
    <d v="2022-10-18T00:00:00"/>
    <m/>
    <m/>
    <m/>
    <m/>
    <m/>
    <m/>
    <m/>
    <m/>
    <m/>
    <m/>
    <n v="0"/>
    <m/>
    <m/>
    <m/>
    <m/>
    <m/>
    <s v="Токарев С.В."/>
    <m/>
    <m/>
    <m/>
    <m/>
    <m/>
  </r>
  <r>
    <n v="17"/>
    <m/>
    <m/>
    <m/>
    <m/>
    <m/>
    <s v="КР"/>
    <x v="4"/>
    <s v="1282 км а/д &quot;М-51&quot; - Форпост-Каргат - Верх-Каргат - Натальинский"/>
    <s v="щеб."/>
    <n v="0.2"/>
    <s v="км 0+000 - _x000a_км 0+200"/>
    <s v="АО &quot;Новосибирскавтодор&quot;"/>
    <x v="15"/>
    <x v="16"/>
    <s v="Действует"/>
    <d v="2028-11-12T00:00:00"/>
    <d v="2026-11-12T00:00:00"/>
    <d v="2025-11-12T00:00:00"/>
    <d v="2028-11-12T00:00:00"/>
    <m/>
    <m/>
    <s v=" 12.11.2025"/>
    <m/>
    <m/>
    <m/>
    <m/>
    <m/>
    <m/>
    <m/>
    <n v="0"/>
    <m/>
    <m/>
    <m/>
    <m/>
    <m/>
    <s v="Токарев С.В."/>
    <m/>
    <m/>
    <s v="геодезия, заготовка материала, покрытие 15.10.20"/>
    <m/>
    <m/>
  </r>
  <r>
    <n v="18"/>
    <m/>
    <m/>
    <m/>
    <s v="НСО_Р_К-11_20"/>
    <s v="БКД"/>
    <s v="КР"/>
    <x v="5"/>
    <s v="1413 км а/д &quot;М-51&quot; - Колывань"/>
    <s v="а/б"/>
    <n v="3.3"/>
    <s v="км 34+067 - _x000a_км 37+273"/>
    <s v="ООО &quot;КМС-Строймонтаж&quot;"/>
    <x v="16"/>
    <x v="17"/>
    <s v="Действует"/>
    <d v="2023-03-21T00:00:00"/>
    <m/>
    <m/>
    <d v="2023-03-21T00:00:00"/>
    <m/>
    <d v="2024-03-21T00:00:00"/>
    <d v="2023-03-21T00:00:00"/>
    <m/>
    <m/>
    <m/>
    <m/>
    <m/>
    <m/>
    <d v="2022-04-18T00:00:00"/>
    <n v="3"/>
    <m/>
    <m/>
    <m/>
    <m/>
    <m/>
    <s v="Сенатов А.Н"/>
    <m/>
    <m/>
    <m/>
    <m/>
    <m/>
  </r>
  <r>
    <n v="19"/>
    <m/>
    <m/>
    <m/>
    <m/>
    <m/>
    <s v="КР"/>
    <x v="6"/>
    <s v="1408 км а/д &quot;Р-254&quot; - Крутологово"/>
    <s v="а/б"/>
    <n v="0.36699999999999999"/>
    <s v="км 0+000 -_x000a_ км 0+367"/>
    <s v="ЗАО &quot;СК Дормаш&quot;"/>
    <x v="17"/>
    <x v="18"/>
    <s v="Окончена"/>
    <d v="2022-12-10T00:00:00"/>
    <m/>
    <m/>
    <d v="2023-12-10T00:00:00"/>
    <m/>
    <d v="2023-12-10T00:00:00"/>
    <d v="2023-12-10T00:00:00"/>
    <m/>
    <m/>
    <m/>
    <m/>
    <m/>
    <m/>
    <m/>
    <n v="0"/>
    <m/>
    <m/>
    <m/>
    <m/>
    <m/>
    <s v="Сенатов А.Н"/>
    <m/>
    <m/>
    <m/>
    <m/>
    <m/>
  </r>
  <r>
    <n v="20"/>
    <m/>
    <m/>
    <m/>
    <s v="НСО_ММ_Н-1707_22"/>
    <s v="БКД"/>
    <s v="КР"/>
    <x v="7"/>
    <s v="30 км а/д &quot;Н-1706&quot; - Бочкаревка"/>
    <s v="щеб."/>
    <n v="1"/>
    <s v="км 21+558"/>
    <s v="ООО &quot;Новосибирскагропромдорстрой&quot;"/>
    <x v="18"/>
    <x v="19"/>
    <s v="Действует"/>
    <d v="2027-04-30T00:00:00"/>
    <m/>
    <m/>
    <m/>
    <m/>
    <d v="2025-04-30T00:00:00"/>
    <d v="2024-04-30T00:00:00"/>
    <m/>
    <m/>
    <m/>
    <m/>
    <m/>
    <m/>
    <d v="2022-04-13T00:00:00"/>
    <n v="1"/>
    <m/>
    <m/>
    <m/>
    <m/>
    <m/>
    <s v="Иваков В.В."/>
    <m/>
    <m/>
    <m/>
    <m/>
    <m/>
  </r>
  <r>
    <n v="21"/>
    <m/>
    <m/>
    <m/>
    <s v="НСО_ММ_Н-1702_23"/>
    <s v="БКД"/>
    <s v="КР"/>
    <x v="7"/>
    <s v="Кыштовка - Малокрасноярка"/>
    <s v="а/б"/>
    <n v="1.1399999999999999"/>
    <s v="км 0+000 - _x000a_км 1+140"/>
    <s v="ООО &quot;Новосибирскагропромдорстрой&quot;"/>
    <x v="19"/>
    <x v="20"/>
    <s v="Действует"/>
    <d v="2027-10-22T00:00:00"/>
    <d v="2025-10-22T00:00:00"/>
    <m/>
    <d v="2023-10-22T00:00:00"/>
    <m/>
    <d v="2022-10-22T00:00:00"/>
    <m/>
    <m/>
    <d v="2024-10-22T00:00:00"/>
    <m/>
    <m/>
    <m/>
    <d v="2024-10-22T00:00:00"/>
    <d v="2022-04-13T00:00:00"/>
    <n v="12"/>
    <m/>
    <m/>
    <m/>
    <m/>
    <m/>
    <s v="Иваков В.В."/>
    <m/>
    <m/>
    <m/>
    <m/>
    <m/>
  </r>
  <r>
    <n v="22"/>
    <m/>
    <m/>
    <m/>
    <s v="НСО_ММ_Н-1702_70_ТУАД"/>
    <s v="БКД"/>
    <s v="КР"/>
    <x v="7"/>
    <s v="Кыштовка - Малокрасноярка"/>
    <s v="а/б"/>
    <n v="0.40500000000000003"/>
    <s v="км 1+140 - _x000a_км 1+545,54"/>
    <s v="ООО &quot;Новосибирскагропромдорстрой&quot;"/>
    <x v="20"/>
    <x v="21"/>
    <s v="Действует"/>
    <d v="2028-10-09T00:00:00"/>
    <d v="2026-10-09T00:00:00"/>
    <d v="2025-10-09T00:00:00"/>
    <d v="2028-10-09T00:00:00"/>
    <m/>
    <s v=" 09.10.2026"/>
    <s v=" 09.10.2025"/>
    <m/>
    <d v="2025-10-09T00:00:00"/>
    <m/>
    <m/>
    <m/>
    <m/>
    <d v="2022-04-13T00:00:00"/>
    <n v="4"/>
    <m/>
    <m/>
    <m/>
    <m/>
    <m/>
    <s v="Иваков В.В."/>
    <m/>
    <m/>
    <m/>
    <m/>
    <m/>
  </r>
  <r>
    <n v="23"/>
    <m/>
    <m/>
    <m/>
    <s v="НСО_ММ_Н-1805_25"/>
    <s v="БКД"/>
    <s v="КР"/>
    <x v="8"/>
    <s v="53 км а/д &quot;К-15&quot; - Борково"/>
    <s v="а/б"/>
    <n v="5.0679999999999996"/>
    <s v="км 7+000 - _x000a_км 12+068"/>
    <s v="ООО &quot;Маслянинское ДРСУ&quot;"/>
    <x v="21"/>
    <x v="22"/>
    <s v="Действует"/>
    <d v="2027-10-31T00:00:00"/>
    <d v="2025-10-31T00:00:00"/>
    <d v="2024-10-31T00:00:00"/>
    <d v="2027-10-31T00:00:00"/>
    <m/>
    <d v="2024-10-31T00:00:00"/>
    <d v="2024-10-31T00:00:00"/>
    <m/>
    <m/>
    <m/>
    <d v="2024-10-31T00:00:00"/>
    <m/>
    <m/>
    <d v="2022-04-21T00:00:00"/>
    <n v="2"/>
    <m/>
    <m/>
    <m/>
    <m/>
    <m/>
    <s v="Каптуревская Д.И."/>
    <m/>
    <m/>
    <m/>
    <m/>
    <m/>
  </r>
  <r>
    <n v="24"/>
    <m/>
    <m/>
    <m/>
    <s v="НСО_Р_К-15_24"/>
    <s v="БКД"/>
    <s v="КР"/>
    <x v="8"/>
    <s v="104 км а/д &quot;Р-256&quot; - Черепаново - Маслянино"/>
    <s v="а/б"/>
    <n v="1.3959999999999999"/>
    <s v="км 64+656 -_x000a_км 66+052"/>
    <s v="ООО &quot;Маслянинское ДРСУ&quot;"/>
    <x v="22"/>
    <x v="23"/>
    <s v="Окончена"/>
    <d v="2022-10-31T00:00:00"/>
    <m/>
    <m/>
    <d v="2022-10-31T00:00:00"/>
    <m/>
    <d v="2022-10-31T00:00:00"/>
    <d v="2022-10-31T00:00:00"/>
    <m/>
    <m/>
    <m/>
    <m/>
    <m/>
    <m/>
    <d v="2022-04-21T00:00:00"/>
    <n v="2"/>
    <m/>
    <m/>
    <m/>
    <m/>
    <m/>
    <s v="Каптуревская Д.И."/>
    <m/>
    <m/>
    <m/>
    <m/>
    <m/>
  </r>
  <r>
    <n v="25"/>
    <m/>
    <m/>
    <m/>
    <s v="НСО_ММ_Н-1918_26"/>
    <s v="БКД"/>
    <s v="КР"/>
    <x v="9"/>
    <s v="24 км а/д &quot;М-53&quot; - Локти (в гр. района)"/>
    <s v="а/б"/>
    <n v="0.78"/>
    <s v="км 5+127 - _x000a_км 5+907"/>
    <s v="ООО &quot;СТАВР&quot;"/>
    <x v="23"/>
    <x v="24"/>
    <s v="Действует"/>
    <d v="2027-07-31T00:00:00"/>
    <d v="2025-07-31T00:00:00"/>
    <d v="2024-07-31T00:00:00"/>
    <d v="2023-07-31T00:00:00"/>
    <m/>
    <m/>
    <m/>
    <m/>
    <m/>
    <m/>
    <m/>
    <m/>
    <m/>
    <d v="2022-04-19T00:00:00"/>
    <n v="1"/>
    <m/>
    <m/>
    <n v="1"/>
    <m/>
    <m/>
    <s v="Полозов В.В"/>
    <m/>
    <m/>
    <m/>
    <m/>
    <m/>
  </r>
  <r>
    <n v="26"/>
    <s v="ОС"/>
    <m/>
    <m/>
    <m/>
    <m/>
    <s v="КР"/>
    <x v="10"/>
    <s v="Новосибирск - Колывань - Томск (в границах НСО)"/>
    <s v="а/б"/>
    <n v="1.7555700000000001"/>
    <s v="км 19+611,37 - _x000a_км 21+366,94"/>
    <s v="АО &quot;Новосибирскавтодор&quot;"/>
    <x v="24"/>
    <x v="25"/>
    <s v="Окончена"/>
    <m/>
    <m/>
    <m/>
    <m/>
    <m/>
    <d v="2022-09-25T00:00:00"/>
    <m/>
    <m/>
    <m/>
    <m/>
    <m/>
    <m/>
    <m/>
    <m/>
    <n v="0"/>
    <m/>
    <m/>
    <m/>
    <m/>
    <m/>
    <s v="Сенатов А.Н."/>
    <m/>
    <m/>
    <m/>
    <m/>
    <m/>
  </r>
  <r>
    <n v="27"/>
    <m/>
    <m/>
    <m/>
    <s v="18Т4"/>
    <s v="БКД"/>
    <s v="КР"/>
    <x v="10"/>
    <s v="Инская - Барышево - 39 км а/д &quot;К-19р&quot; (в границах района)"/>
    <s v="а/б"/>
    <n v="5"/>
    <s v="км 20+985 - _x000a_км 26+000"/>
    <s v="ООО &quot;Дорсиб плюс&quot;"/>
    <x v="25"/>
    <x v="26"/>
    <s v="Действует"/>
    <d v="2026-09-25T00:00:00"/>
    <d v="2024-09-25T00:00:00"/>
    <d v="2023-09-25T00:00:00"/>
    <d v="2022-09-25T00:00:00"/>
    <m/>
    <d v="2024-09-25T00:00:00"/>
    <d v="2023-09-25T00:00:00"/>
    <m/>
    <m/>
    <m/>
    <m/>
    <m/>
    <m/>
    <d v="2022-04-20T00:00:00"/>
    <n v="2"/>
    <m/>
    <m/>
    <m/>
    <m/>
    <m/>
    <s v="Ипатьев П.А."/>
    <m/>
    <m/>
    <m/>
    <m/>
    <m/>
  </r>
  <r>
    <n v="28"/>
    <s v="ОС"/>
    <m/>
    <m/>
    <s v="18Т2"/>
    <s v="БКД"/>
    <s v="КР"/>
    <x v="10"/>
    <s v="Новосибирск - Кочки - Павлодар (в пред. РФ)"/>
    <s v="а/б"/>
    <n v="0.65769"/>
    <s v="км 14+680 -_x000a_км 15+337,69"/>
    <s v="АО &quot;Новосибирскавтодор&quot;"/>
    <x v="26"/>
    <x v="27"/>
    <s v="Действует"/>
    <d v="2026-11-30T00:00:00"/>
    <m/>
    <m/>
    <d v="2023-11-30T00:00:00"/>
    <m/>
    <m/>
    <d v="2023-11-30T00:00:00"/>
    <m/>
    <m/>
    <m/>
    <m/>
    <m/>
    <d v="2026-11-30T00:00:00"/>
    <d v="2022-04-22T00:00:00"/>
    <n v="3"/>
    <m/>
    <m/>
    <m/>
    <m/>
    <m/>
    <s v="Шилякин А.А."/>
    <m/>
    <m/>
    <m/>
    <m/>
    <m/>
  </r>
  <r>
    <n v="29"/>
    <s v="ОС"/>
    <m/>
    <m/>
    <s v="18Т2"/>
    <s v="БКД"/>
    <s v="КР"/>
    <x v="10"/>
    <s v="Новосибирск - Кочки - Павлодар (в пред. РФ)"/>
    <s v="а/б"/>
    <n v="0.53"/>
    <s v="км 14+150 -_x000a_км 14+680"/>
    <s v="АО &quot;Новосибирскавтодор&quot;"/>
    <x v="27"/>
    <x v="27"/>
    <s v="Действует"/>
    <d v="2026-11-30T00:00:00"/>
    <m/>
    <m/>
    <d v="2023-11-30T00:00:00"/>
    <m/>
    <m/>
    <d v="2023-11-30T00:00:00"/>
    <m/>
    <m/>
    <m/>
    <m/>
    <m/>
    <m/>
    <d v="2022-04-22T00:00:00"/>
    <n v="3"/>
    <m/>
    <m/>
    <m/>
    <m/>
    <m/>
    <s v="Шилякин А.А."/>
    <m/>
    <m/>
    <m/>
    <m/>
    <m/>
  </r>
  <r>
    <n v="30"/>
    <m/>
    <m/>
    <m/>
    <s v="А_НСО_ММ_Н-2138_72_ТУАД"/>
    <s v="БКД"/>
    <s v="КР"/>
    <x v="10"/>
    <s v="Новосибирск - Красный Яр"/>
    <s v="а/б"/>
    <n v="0.78500000000000003"/>
    <s v="км 10+946 - _x000a_км 11+731"/>
    <s v="ООО &quot;Дороги Сибири&quot;"/>
    <x v="28"/>
    <x v="28"/>
    <s v="Действует"/>
    <d v="2028-11-30T00:00:00"/>
    <d v="2026-11-30T00:00:00"/>
    <d v="2028-11-30T00:00:00"/>
    <d v="2026-11-30T00:00:00"/>
    <m/>
    <m/>
    <d v="2025-11-30T00:00:00"/>
    <m/>
    <d v="2025-11-30T00:00:00"/>
    <m/>
    <m/>
    <m/>
    <m/>
    <d v="2022-04-25T00:00:00"/>
    <n v="0"/>
    <m/>
    <m/>
    <m/>
    <m/>
    <m/>
    <s v="Шилякин А.А."/>
    <m/>
    <m/>
    <m/>
    <m/>
    <m/>
  </r>
  <r>
    <n v="31"/>
    <s v="ОС"/>
    <m/>
    <m/>
    <s v="О6"/>
    <s v="БКД"/>
    <s v="КР"/>
    <x v="10"/>
    <s v="Новосибирск - Ленинск-Кузнецкий (в границах НСО)"/>
    <s v="а/б"/>
    <n v="4.7699999999999996"/>
    <s v="км 24+230 - _x000a_км 29+000"/>
    <s v="АО &quot;Новосибирскавтодор&quot;"/>
    <x v="29"/>
    <x v="29"/>
    <s v="Окончена"/>
    <m/>
    <m/>
    <m/>
    <m/>
    <m/>
    <m/>
    <d v="2022-11-15T00:00:00"/>
    <m/>
    <m/>
    <m/>
    <m/>
    <m/>
    <m/>
    <d v="2022-04-25T00:00:00"/>
    <n v="4"/>
    <m/>
    <m/>
    <m/>
    <m/>
    <m/>
    <s v="Попелуха К.В."/>
    <m/>
    <m/>
    <m/>
    <m/>
    <m/>
  </r>
  <r>
    <n v="32"/>
    <m/>
    <m/>
    <m/>
    <m/>
    <m/>
    <s v="КР"/>
    <x v="11"/>
    <s v="29 км а/д &quot;К-29&quot; - Заковряжино - Шипуново"/>
    <s v="а/б"/>
    <n v="0.16000000000000014"/>
    <s v="км 24+467 - _x000a_км 24+627"/>
    <s v="АО &quot;Новосибирскавтодор&quot;"/>
    <x v="30"/>
    <x v="30"/>
    <s v="Действует"/>
    <d v="2027-11-05T00:00:00"/>
    <d v="2025-11-05T00:00:00"/>
    <m/>
    <d v="2023-11-05T00:00:00"/>
    <m/>
    <d v="2025-11-05T00:00:00"/>
    <m/>
    <m/>
    <m/>
    <m/>
    <m/>
    <m/>
    <m/>
    <m/>
    <n v="0"/>
    <m/>
    <m/>
    <m/>
    <m/>
    <m/>
    <s v="Каптуревская Д.И."/>
    <m/>
    <m/>
    <m/>
    <m/>
    <m/>
  </r>
  <r>
    <n v="33"/>
    <m/>
    <m/>
    <m/>
    <s v="НСО_ММ_Н-2406_28"/>
    <s v="БКД"/>
    <s v="КР"/>
    <x v="11"/>
    <s v="53 км а/д &quot;К-29&quot; - Шарчино"/>
    <s v="а/б"/>
    <n v="0.62346999999999997"/>
    <s v="км 19+337,36 - _x000a_км 19+960,83"/>
    <s v="АО &quot;Новосибирскавтодор&quot;"/>
    <x v="31"/>
    <x v="31"/>
    <s v="Действует"/>
    <d v="2027-12-26T00:00:00"/>
    <d v="2025-12-26T00:00:00"/>
    <d v="2024-12-26T00:00:00"/>
    <d v="2023-12-26T00:00:00"/>
    <m/>
    <d v="2027-12-26T00:00:00"/>
    <d v="2024-12-26T00:00:00"/>
    <m/>
    <m/>
    <m/>
    <m/>
    <m/>
    <m/>
    <d v="2022-04-21T00:00:00"/>
    <n v="5"/>
    <s v="Размыв откоса зем. полотна, продольные и поперечные трещины на тратуаре,сетка трещин на покрытии, продольные трещины на покрытии, разрушение бетонного гасителя, разрушение бетонного укрепления откосов на ВП трубе, дефекты прикромочного лотка."/>
    <m/>
    <m/>
    <m/>
    <m/>
    <s v="Каптуревская Д.И."/>
    <m/>
    <m/>
    <m/>
    <m/>
    <m/>
  </r>
  <r>
    <n v="34"/>
    <m/>
    <m/>
    <m/>
    <m/>
    <m/>
    <s v="КР"/>
    <x v="11"/>
    <s v="53 км а/д &quot;К-29&quot; - Шарчино"/>
    <s v="а/б"/>
    <n v="0.60300000000000153"/>
    <s v="км 19+960,83 - _x000a_км 20+564"/>
    <s v="ООО &quot;Сибирские Магистрали&quot;"/>
    <x v="32"/>
    <x v="32"/>
    <s v="Действует"/>
    <d v="2026-12-07T00:00:00"/>
    <d v="2024-12-07T00:00:00"/>
    <d v="2023-12-07T00:00:00"/>
    <d v="2024-12-07T00:00:00"/>
    <m/>
    <d v="2023-12-07T00:00:00"/>
    <m/>
    <m/>
    <m/>
    <m/>
    <m/>
    <m/>
    <d v="2022-12-07T00:00:00"/>
    <m/>
    <n v="0"/>
    <m/>
    <m/>
    <m/>
    <m/>
    <m/>
    <s v="Каптуревская Д.И."/>
    <m/>
    <m/>
    <m/>
    <m/>
    <m/>
  </r>
  <r>
    <n v="35"/>
    <m/>
    <m/>
    <m/>
    <s v="НСО_ММ_Н-2701_31"/>
    <s v="БКД"/>
    <s v="КР"/>
    <x v="12"/>
    <s v="Убинское - Кундран"/>
    <s v="а/б"/>
    <n v="0.64300000000000002"/>
    <s v="км 0+000 - _x000a_км 0+643"/>
    <s v="ООО &quot;Новосибирскагропромдорстрой&quot;"/>
    <x v="33"/>
    <x v="33"/>
    <s v="Действует"/>
    <d v="2027-10-28T00:00:00"/>
    <m/>
    <m/>
    <d v="2027-10-28T00:00:00"/>
    <m/>
    <m/>
    <m/>
    <m/>
    <m/>
    <m/>
    <m/>
    <m/>
    <m/>
    <d v="2022-04-11T00:00:00"/>
    <n v="1"/>
    <m/>
    <m/>
    <m/>
    <m/>
    <m/>
    <s v="Силивоньчик А.В."/>
    <m/>
    <m/>
    <m/>
    <m/>
    <m/>
  </r>
  <r>
    <n v="36"/>
    <m/>
    <m/>
    <m/>
    <m/>
    <m/>
    <s v="КР"/>
    <x v="12"/>
    <s v="Убинское - Кундран"/>
    <s v="а/б"/>
    <n v="0.245"/>
    <s v="км 0+643 - _x000a_км 0+888"/>
    <s v="АО &quot;Новосибирскавтодор&quot;"/>
    <x v="34"/>
    <x v="34"/>
    <s v="Действует"/>
    <d v="2028-09-11T00:00:00"/>
    <m/>
    <d v="2025-09-11T00:00:00"/>
    <d v="2025-09-11T00:00:00"/>
    <m/>
    <s v=" 11.09.2026"/>
    <m/>
    <m/>
    <d v="2022-09-11T00:00:00"/>
    <m/>
    <m/>
    <m/>
    <m/>
    <m/>
    <n v="0"/>
    <m/>
    <m/>
    <m/>
    <m/>
    <m/>
    <s v="Силивоньчик А.В."/>
    <m/>
    <m/>
    <m/>
    <m/>
    <m/>
  </r>
  <r>
    <n v="37"/>
    <m/>
    <m/>
    <m/>
    <m/>
    <m/>
    <s v="КР"/>
    <x v="13"/>
    <s v="Чаны - Венгерово - Кыштовка"/>
    <s v="а/б"/>
    <n v="0.5"/>
    <s v="км 0+850 - _x000a_км 1+350"/>
    <s v="АО &quot;Новосибирскавтодор&quot;"/>
    <x v="35"/>
    <x v="35"/>
    <s v="Действует"/>
    <d v="2028-11-09T00:00:00"/>
    <d v="2026-11-09T00:00:00"/>
    <d v="2025-11-09T00:00:00"/>
    <d v="2028-11-09T00:00:00"/>
    <m/>
    <m/>
    <s v=" 09.11.2025"/>
    <m/>
    <d v="2030-11-09T00:00:00"/>
    <m/>
    <d v="2021-11-09T00:00:00"/>
    <m/>
    <m/>
    <m/>
    <n v="0"/>
    <m/>
    <m/>
    <m/>
    <m/>
    <m/>
    <s v="Галинский Д.В."/>
    <m/>
    <m/>
    <s v="Разбивочные работы, ровики уширения, 5.10.20 - основание, покрытие."/>
    <m/>
    <m/>
  </r>
  <r>
    <n v="38"/>
    <m/>
    <m/>
    <m/>
    <m/>
    <m/>
    <s v="КР"/>
    <x v="13"/>
    <s v="12 км а/д &quot;Н-2904&quot; - Новояркуль_x000a_"/>
    <s v="а/б"/>
    <n v="0"/>
    <s v="км 0+692,60"/>
    <s v="АО &quot;Новосибирскавтодор&quot;"/>
    <x v="36"/>
    <x v="36"/>
    <s v="Действует"/>
    <m/>
    <m/>
    <m/>
    <d v="2025-11-19T00:00:00"/>
    <m/>
    <d v="2027-11-19T00:00:00"/>
    <m/>
    <m/>
    <d v="2026-11-19T00:00:00"/>
    <m/>
    <m/>
    <m/>
    <m/>
    <m/>
    <n v="0"/>
    <m/>
    <m/>
    <m/>
    <m/>
    <m/>
    <s v="Галинский Д.В."/>
    <m/>
    <m/>
    <m/>
    <m/>
    <m/>
  </r>
  <r>
    <n v="39"/>
    <m/>
    <m/>
    <m/>
    <m/>
    <m/>
    <s v="КР"/>
    <x v="14"/>
    <s v="103 км а/д &quot;К-17р&quot; - Петровский - Большеникольское - Чулым (в гр. района)"/>
    <s v="щеб."/>
    <n v="0.78"/>
    <s v="км 87+267 - _x000a_км 88+049"/>
    <s v="ООО &quot;Ин-Транс&quot;"/>
    <x v="37"/>
    <x v="37"/>
    <s v="Окончена"/>
    <m/>
    <m/>
    <m/>
    <m/>
    <m/>
    <d v="2022-09-15T00:00:00"/>
    <m/>
    <m/>
    <m/>
    <m/>
    <m/>
    <m/>
    <m/>
    <m/>
    <n v="0"/>
    <m/>
    <m/>
    <m/>
    <m/>
    <m/>
    <s v="Токарев С.В."/>
    <m/>
    <m/>
    <m/>
    <m/>
    <m/>
  </r>
  <r>
    <n v="40"/>
    <m/>
    <m/>
    <m/>
    <m/>
    <m/>
    <s v="КР"/>
    <x v="15"/>
    <s v="28 км а/д &quot;Н-3105&quot; - Ольгино"/>
    <s v="щеб."/>
    <n v="1.4350000000000005"/>
    <s v="км 4+595 - _x000a_км 6+030"/>
    <s v="ЗАО СУ &quot;Дорожник&quot;"/>
    <x v="38"/>
    <x v="38"/>
    <s v="Действует"/>
    <d v="2026-11-22T00:00:00"/>
    <m/>
    <m/>
    <d v="2023-11-22T00:00:00"/>
    <m/>
    <m/>
    <m/>
    <m/>
    <m/>
    <m/>
    <m/>
    <m/>
    <m/>
    <m/>
    <n v="0"/>
    <m/>
    <m/>
    <m/>
    <m/>
    <m/>
    <s v="Галинский Д.В."/>
    <m/>
    <m/>
    <m/>
    <m/>
    <m/>
  </r>
  <r>
    <n v="41"/>
    <m/>
    <m/>
    <m/>
    <m/>
    <m/>
    <s v="КР"/>
    <x v="16"/>
    <s v="9 км а/д &quot;К-14&quot; - Верх-Мильтюши - Куриловка"/>
    <s v="а/б"/>
    <n v="1.73"/>
    <s v="км 19+529 -_x000a_км 21+259"/>
    <s v="ООО &quot;СтройКонтинент&quot;"/>
    <x v="39"/>
    <x v="23"/>
    <s v="Действует"/>
    <d v="2026-10-31T00:00:00"/>
    <d v="2024-10-31T00:00:00"/>
    <d v="2023-10-31T00:00:00"/>
    <d v="2022-10-31T00:00:00"/>
    <m/>
    <m/>
    <m/>
    <m/>
    <m/>
    <m/>
    <m/>
    <m/>
    <m/>
    <m/>
    <n v="0"/>
    <m/>
    <m/>
    <m/>
    <m/>
    <m/>
    <s v="Каптуревская Д.И."/>
    <m/>
    <m/>
    <m/>
    <m/>
    <m/>
  </r>
  <r>
    <n v="42"/>
    <m/>
    <m/>
    <m/>
    <s v="НСО_Р_К-15_113_ТУАД"/>
    <s v="БКД"/>
    <s v="КР"/>
    <x v="16"/>
    <s v="104 км а/д &quot;Р-256&quot; - Черепаново - Маслянино"/>
    <s v="а/б"/>
    <n v="2.665"/>
    <s v="км 29+000 - _x000a_км 32+000"/>
    <s v="АО &quot;Новосибирскавтодор&quot;"/>
    <x v="40"/>
    <x v="39"/>
    <s v="Действует"/>
    <d v="2029-12-24T00:00:00"/>
    <d v="2027-12-24T00:00:00"/>
    <d v="2026-12-24T00:00:00"/>
    <d v="2027-12-24T00:00:00"/>
    <m/>
    <d v="2027-12-24T00:00:00"/>
    <d v="2026-12-24T00:00:00"/>
    <m/>
    <d v="2026-12-24T00:00:00"/>
    <m/>
    <d v="2022-06-24T00:00:00"/>
    <m/>
    <m/>
    <d v="2022-04-21T00:00:00"/>
    <n v="4"/>
    <m/>
    <m/>
    <m/>
    <m/>
    <m/>
    <s v="Каптуревская Д.И."/>
    <m/>
    <m/>
    <m/>
    <m/>
    <m/>
  </r>
  <r>
    <n v="43"/>
    <m/>
    <m/>
    <m/>
    <s v="НСО_Р_К-15_33"/>
    <s v="БКД"/>
    <s v="КР"/>
    <x v="16"/>
    <s v="104 км а/д &quot;Р-256&quot; - Черепаново - Маслянино"/>
    <s v="а//б"/>
    <n v="1.9850000000000001"/>
    <s v="км 27+000 - _x000a_км 29+000"/>
    <s v="ООО СК &quot;Магистраль&quot;"/>
    <x v="41"/>
    <x v="40"/>
    <s v="Действует"/>
    <d v="2029-12-23T00:00:00"/>
    <d v="2027-12-23T00:00:00"/>
    <d v="2026-12-23T00:00:00"/>
    <d v="2027-12-23T00:00:00"/>
    <m/>
    <d v="2027-12-23T00:00:00"/>
    <d v="2026-12-23T00:00:00"/>
    <m/>
    <d v="2026-12-23T00:00:00"/>
    <m/>
    <d v="2022-06-23T00:00:00"/>
    <m/>
    <m/>
    <d v="2022-04-21T00:00:00"/>
    <n v="1"/>
    <s v="Размыв откоса насыпи земляного полотна"/>
    <m/>
    <m/>
    <m/>
    <m/>
    <s v="Мелузов А.А."/>
    <m/>
    <m/>
    <m/>
    <m/>
    <m/>
  </r>
  <r>
    <n v="44"/>
    <s v="ОС"/>
    <m/>
    <m/>
    <s v="18Т3"/>
    <s v="БКД"/>
    <s v="КР"/>
    <x v="17"/>
    <s v="Новосибирск - Ленинск-Кузнецкий (в границах НСО)"/>
    <s v="а/б"/>
    <n v="1.6180000000000001"/>
    <s v="км 41+385 - _x000a_км 43+003"/>
    <s v="ООО &quot;РОАД&quot;"/>
    <x v="42"/>
    <x v="41"/>
    <s v="Окончена"/>
    <m/>
    <m/>
    <m/>
    <d v="2022-08-08T00:00:00"/>
    <m/>
    <m/>
    <m/>
    <m/>
    <m/>
    <m/>
    <m/>
    <m/>
    <m/>
    <d v="2022-04-20T00:00:00"/>
    <n v="0"/>
    <m/>
    <m/>
    <m/>
    <m/>
    <m/>
    <s v="Попелуха К.В."/>
    <m/>
    <m/>
    <m/>
    <m/>
    <m/>
  </r>
  <r>
    <n v="45"/>
    <m/>
    <m/>
    <m/>
    <m/>
    <m/>
    <s v="КР ВПТ"/>
    <x v="0"/>
    <s v="14 км а/д &quot;К-05&quot; - Петраки - Городище"/>
    <s v="щеб."/>
    <m/>
    <s v="км 43+100"/>
    <s v="ООО &quot;Здвинское ДСУ&quot;"/>
    <x v="43"/>
    <x v="42"/>
    <s v="Окончена"/>
    <m/>
    <m/>
    <m/>
    <m/>
    <m/>
    <d v="2022-06-15T00:00:00"/>
    <m/>
    <m/>
    <m/>
    <m/>
    <m/>
    <m/>
    <m/>
    <d v="2022-04-14T00:00:00"/>
    <n v="0"/>
    <s v="не выявлено, повторное обследование необходимо после спада воды"/>
    <m/>
    <m/>
    <m/>
    <m/>
    <s v="Малышкин С.С."/>
    <m/>
    <m/>
    <m/>
    <m/>
    <m/>
  </r>
  <r>
    <n v="46"/>
    <m/>
    <m/>
    <m/>
    <m/>
    <m/>
    <s v="КР ВПТ"/>
    <x v="0"/>
    <s v="14 км а/д &quot;К-05&quot; - Петраки - Городище"/>
    <s v="щеб."/>
    <m/>
    <s v="км 21+900"/>
    <s v="ООО &quot;Здвинское ДСУ&quot;"/>
    <x v="43"/>
    <x v="42"/>
    <s v="Окончена"/>
    <m/>
    <m/>
    <m/>
    <m/>
    <m/>
    <d v="2022-06-15T00:00:00"/>
    <m/>
    <m/>
    <m/>
    <m/>
    <m/>
    <m/>
    <m/>
    <d v="2022-04-14T00:00:00"/>
    <n v="0"/>
    <s v="не выявлено, повторное обследование необходимо после спада воды"/>
    <m/>
    <m/>
    <m/>
    <m/>
    <s v="Малышкин С.С."/>
    <m/>
    <m/>
    <m/>
    <m/>
    <m/>
  </r>
  <r>
    <n v="47"/>
    <m/>
    <m/>
    <m/>
    <m/>
    <m/>
    <s v="КР ВПТ"/>
    <x v="0"/>
    <s v="Здвинск - Верх - Урюм - Лянино - Мамон"/>
    <s v="щеб."/>
    <m/>
    <s v="км 38+200"/>
    <s v="ООО &quot;Здвинское ДСУ&quot;"/>
    <x v="44"/>
    <x v="42"/>
    <s v="Окончена"/>
    <m/>
    <m/>
    <m/>
    <m/>
    <m/>
    <d v="2022-06-15T00:00:00"/>
    <m/>
    <m/>
    <m/>
    <m/>
    <m/>
    <m/>
    <m/>
    <d v="2022-04-14T00:00:00"/>
    <n v="0"/>
    <s v="не выявлено, повторное обследование необходимо после спада воды"/>
    <m/>
    <m/>
    <m/>
    <m/>
    <s v="Малышкин С.С."/>
    <m/>
    <m/>
    <m/>
    <m/>
    <m/>
  </r>
  <r>
    <n v="48"/>
    <m/>
    <m/>
    <m/>
    <m/>
    <m/>
    <s v="КР ВПТ"/>
    <x v="0"/>
    <s v="14 км а/д &quot;К-05&quot; - Петраки - Городище"/>
    <s v="щеб."/>
    <m/>
    <s v="км 4+731,22"/>
    <s v="ООО &quot;Здвинское ДСУ&quot;"/>
    <x v="45"/>
    <x v="43"/>
    <s v="Действует"/>
    <m/>
    <m/>
    <m/>
    <d v="2023-10-15T00:00:00"/>
    <m/>
    <d v="2027-10-15T00:00:00"/>
    <m/>
    <m/>
    <d v="2023-10-15T00:00:00"/>
    <m/>
    <m/>
    <m/>
    <m/>
    <d v="2022-04-14T00:00:00"/>
    <n v="0"/>
    <s v="не выявлено, повторное обследование необходимо после спада воды"/>
    <m/>
    <m/>
    <m/>
    <m/>
    <s v="Малышкин С.С."/>
    <m/>
    <m/>
    <m/>
    <m/>
    <m/>
  </r>
  <r>
    <n v="49"/>
    <m/>
    <m/>
    <m/>
    <m/>
    <m/>
    <s v="КР ВПТ"/>
    <x v="4"/>
    <s v="203 км а/д &quot;К17р&quot; - Каргат"/>
    <s v="а/б"/>
    <m/>
    <s v="км 36+390"/>
    <s v="ООО &quot;ВОСХОД&quot;"/>
    <x v="46"/>
    <x v="44"/>
    <s v="Окончена"/>
    <m/>
    <m/>
    <m/>
    <m/>
    <m/>
    <d v="2022-10-13T00:00:00"/>
    <m/>
    <m/>
    <m/>
    <m/>
    <m/>
    <m/>
    <m/>
    <m/>
    <n v="0"/>
    <m/>
    <m/>
    <m/>
    <m/>
    <m/>
    <s v="Токарев С.В."/>
    <m/>
    <m/>
    <m/>
    <m/>
    <m/>
  </r>
  <r>
    <n v="50"/>
    <m/>
    <m/>
    <m/>
    <m/>
    <m/>
    <s v="КР ВПТ"/>
    <x v="4"/>
    <s v="63 км а/д &quot;К-09р&quot; - Сумы"/>
    <s v="щеб."/>
    <m/>
    <s v="км 11+223"/>
    <m/>
    <x v="47"/>
    <x v="45"/>
    <s v="Окончена"/>
    <m/>
    <m/>
    <m/>
    <m/>
    <m/>
    <d v="2022-10-13T00:00:00"/>
    <m/>
    <m/>
    <m/>
    <m/>
    <m/>
    <m/>
    <m/>
    <m/>
    <n v="0"/>
    <m/>
    <m/>
    <m/>
    <m/>
    <m/>
    <s v="Токарев С.В."/>
    <m/>
    <m/>
    <m/>
    <m/>
    <m/>
  </r>
  <r>
    <n v="51"/>
    <m/>
    <m/>
    <m/>
    <m/>
    <m/>
    <s v="КР ВПТ"/>
    <x v="4"/>
    <s v="Каргат - Маршанское"/>
    <s v="щеб."/>
    <m/>
    <s v="км 27+500"/>
    <s v="ООО &quot;ВОСХОД&quot;"/>
    <x v="48"/>
    <x v="46"/>
    <s v="Окончена"/>
    <d v="2022-12-18T00:00:00"/>
    <m/>
    <m/>
    <d v="2022-12-18T00:00:00"/>
    <m/>
    <d v="2023-12-18T00:00:00"/>
    <m/>
    <m/>
    <m/>
    <m/>
    <m/>
    <m/>
    <m/>
    <m/>
    <n v="0"/>
    <m/>
    <m/>
    <m/>
    <m/>
    <m/>
    <s v="Токарев С.В."/>
    <m/>
    <m/>
    <m/>
    <m/>
    <m/>
  </r>
  <r>
    <n v="52"/>
    <m/>
    <m/>
    <m/>
    <m/>
    <m/>
    <s v="КР ВПТ"/>
    <x v="5"/>
    <s v="1413 км а/д &quot;М-51&quot; - Колывань"/>
    <s v="щеб."/>
    <m/>
    <s v="км 20+346,6"/>
    <s v="ООО &quot;КМС-Строймонтаж&quot;"/>
    <x v="49"/>
    <x v="47"/>
    <s v="Окончена"/>
    <m/>
    <m/>
    <m/>
    <m/>
    <m/>
    <d v="2022-08-10T00:00:00"/>
    <m/>
    <m/>
    <m/>
    <m/>
    <m/>
    <m/>
    <m/>
    <m/>
    <n v="0"/>
    <m/>
    <m/>
    <m/>
    <m/>
    <m/>
    <s v="Сенатов А.Н"/>
    <m/>
    <m/>
    <m/>
    <m/>
    <m/>
  </r>
  <r>
    <n v="53"/>
    <m/>
    <m/>
    <m/>
    <m/>
    <m/>
    <s v="КР ВПТ"/>
    <x v="6"/>
    <s v="1411 км а/д &quot;М-51&quot; - Новокремлевское"/>
    <s v="щеб."/>
    <m/>
    <s v="км 9+882"/>
    <s v="ООО &quot;КМС-Строймонтаж&quot;"/>
    <x v="50"/>
    <x v="48"/>
    <s v="Окончена"/>
    <d v="2022-07-26T00:00:00"/>
    <m/>
    <m/>
    <m/>
    <m/>
    <d v="2023-07-26T00:00:00"/>
    <m/>
    <m/>
    <m/>
    <m/>
    <m/>
    <m/>
    <m/>
    <m/>
    <n v="0"/>
    <m/>
    <m/>
    <m/>
    <m/>
    <m/>
    <s v="Сенатов А.Н"/>
    <m/>
    <m/>
    <m/>
    <m/>
    <m/>
  </r>
  <r>
    <n v="54"/>
    <m/>
    <m/>
    <m/>
    <m/>
    <m/>
    <s v="КР ВПТ"/>
    <x v="18"/>
    <s v="1км а/д &quot;Н-151п1&quot; - Степной - Орехов Лог"/>
    <s v="щеб."/>
    <m/>
    <s v="км 21+654"/>
    <s v="ООО &quot;ГРАЖДАНСТРОЙПРОЕКТ&quot;"/>
    <x v="51"/>
    <x v="49"/>
    <s v="Окончена"/>
    <m/>
    <m/>
    <m/>
    <m/>
    <m/>
    <d v="2022-09-26T00:00:00"/>
    <m/>
    <m/>
    <m/>
    <m/>
    <m/>
    <m/>
    <m/>
    <m/>
    <n v="0"/>
    <m/>
    <m/>
    <m/>
    <m/>
    <m/>
    <s v="Кузнецов А.Ю."/>
    <m/>
    <m/>
    <m/>
    <m/>
    <m/>
  </r>
  <r>
    <n v="55"/>
    <m/>
    <m/>
    <m/>
    <m/>
    <m/>
    <s v="КР ВПТ"/>
    <x v="18"/>
    <s v="28 км а/д &quot;К-10&quot; - Лобино"/>
    <s v="щеб."/>
    <m/>
    <s v="км 3+345"/>
    <s v="ООО &quot;ГРАЖДАНСТРОЙПРОЕКТ&quot;"/>
    <x v="52"/>
    <x v="50"/>
    <s v="Окончена"/>
    <m/>
    <m/>
    <m/>
    <m/>
    <m/>
    <d v="2022-07-15T00:00:00"/>
    <m/>
    <m/>
    <m/>
    <m/>
    <m/>
    <m/>
    <m/>
    <m/>
    <n v="0"/>
    <m/>
    <m/>
    <m/>
    <m/>
    <m/>
    <s v="Кузнецов А.Ю."/>
    <m/>
    <m/>
    <m/>
    <m/>
    <m/>
  </r>
  <r>
    <n v="56"/>
    <m/>
    <m/>
    <m/>
    <m/>
    <m/>
    <s v="КР ВПТ"/>
    <x v="18"/>
    <s v="296 км а/д &quot;К-17р&quot; - Полойка - Травное - Довольное (в гр. района)"/>
    <s v="щеб."/>
    <m/>
    <s v="км 20+961"/>
    <s v="ООО &quot;ГРАЖДАНСТРОЙПРОЕКТ&quot;"/>
    <x v="53"/>
    <x v="50"/>
    <s v="Окончена"/>
    <m/>
    <m/>
    <m/>
    <m/>
    <m/>
    <d v="2022-07-15T00:00:00"/>
    <m/>
    <m/>
    <m/>
    <m/>
    <m/>
    <m/>
    <m/>
    <m/>
    <n v="0"/>
    <m/>
    <m/>
    <m/>
    <m/>
    <m/>
    <s v="Кузнецов А.Ю."/>
    <m/>
    <m/>
    <m/>
    <m/>
    <m/>
  </r>
  <r>
    <n v="57"/>
    <m/>
    <m/>
    <m/>
    <m/>
    <m/>
    <s v="КР ВПТ"/>
    <x v="19"/>
    <s v="224 км а/д &quot;К-17р&quot; - Решеты"/>
    <s v="а/б"/>
    <m/>
    <s v="км 2+076"/>
    <s v=" ООО &quot;КМС-Строймонтаж&quot;"/>
    <x v="54"/>
    <x v="51"/>
    <s v="Действует"/>
    <d v="2028-07-22T00:00:00"/>
    <d v="2026-07-22T00:00:00"/>
    <d v="2025-07-22T00:00:00"/>
    <d v="2028-07-22T00:00:00"/>
    <m/>
    <s v=" 22.07.2026"/>
    <s v=" 22.07.2025"/>
    <m/>
    <m/>
    <m/>
    <m/>
    <m/>
    <m/>
    <m/>
    <n v="0"/>
    <m/>
    <m/>
    <m/>
    <m/>
    <m/>
    <s v="Ипатьев П.А."/>
    <m/>
    <m/>
    <m/>
    <m/>
    <m/>
  </r>
  <r>
    <n v="58"/>
    <m/>
    <m/>
    <m/>
    <s v="НСО_ММ_Н-1434_21"/>
    <s v="БКД"/>
    <s v="КР ВПТ"/>
    <x v="20"/>
    <s v="33 км а/д &quot;К-04&quot; - Степановка"/>
    <m/>
    <m/>
    <s v="км 5+200"/>
    <s v="ООО &quot;Строители Дорог Сибири&quot;"/>
    <x v="55"/>
    <x v="52"/>
    <s v="Окончена"/>
    <m/>
    <m/>
    <m/>
    <m/>
    <m/>
    <m/>
    <m/>
    <m/>
    <m/>
    <m/>
    <m/>
    <m/>
    <m/>
    <d v="2022-04-12T00:00:00"/>
    <n v="1"/>
    <m/>
    <m/>
    <m/>
    <m/>
    <m/>
    <s v="Шилякин А.А."/>
    <m/>
    <m/>
    <m/>
    <m/>
    <m/>
  </r>
  <r>
    <n v="59"/>
    <m/>
    <m/>
    <m/>
    <m/>
    <m/>
    <s v="КР ВПТ"/>
    <x v="7"/>
    <s v="30 км а/д &quot;Н-1706&quot; - Бочкаревка"/>
    <s v="щеб."/>
    <m/>
    <s v="км 15+776"/>
    <s v="ООО &quot;Новосибирскагропромдорстрой&quot;"/>
    <x v="56"/>
    <x v="50"/>
    <s v="Окончена"/>
    <m/>
    <m/>
    <m/>
    <m/>
    <m/>
    <d v="2022-07-15T00:00:00"/>
    <m/>
    <m/>
    <m/>
    <m/>
    <m/>
    <m/>
    <m/>
    <m/>
    <n v="0"/>
    <m/>
    <m/>
    <m/>
    <m/>
    <m/>
    <s v="Иваков В.В."/>
    <m/>
    <m/>
    <m/>
    <m/>
    <m/>
  </r>
  <r>
    <n v="60"/>
    <m/>
    <m/>
    <m/>
    <m/>
    <m/>
    <s v="КР ВПТ"/>
    <x v="9"/>
    <s v="30 км а/д &quot;М-53 - Барлакский"/>
    <s v="а/б"/>
    <m/>
    <s v="км 0+697"/>
    <s v="ООО &quot;КМС-Строймонтаж&quot;"/>
    <x v="57"/>
    <x v="48"/>
    <s v="Окончена"/>
    <d v="2022-07-26T00:00:00"/>
    <m/>
    <m/>
    <d v="2022-07-26T00:00:00"/>
    <m/>
    <d v="2023-07-26T00:00:00"/>
    <d v="2022-07-26T00:00:00"/>
    <m/>
    <m/>
    <m/>
    <m/>
    <m/>
    <m/>
    <m/>
    <n v="0"/>
    <m/>
    <m/>
    <m/>
    <m/>
    <m/>
    <s v="Полозов В.В"/>
    <m/>
    <m/>
    <m/>
    <m/>
    <m/>
  </r>
  <r>
    <n v="61"/>
    <m/>
    <m/>
    <m/>
    <m/>
    <m/>
    <s v="КР ВПТ"/>
    <x v="9"/>
    <s v="60 км а/д &quot;М-53&quot; - Мошково - Белоярка"/>
    <s v="а/б"/>
    <m/>
    <s v="км 42+992"/>
    <s v="ООО &quot;АвтоСтрой&quot;"/>
    <x v="58"/>
    <x v="53"/>
    <s v="Действует"/>
    <d v="2028-11-10T00:00:00"/>
    <d v="2026-11-10T00:00:00"/>
    <d v="2025-11-10T00:00:00"/>
    <d v="2027-11-10T00:00:00"/>
    <m/>
    <s v=" 10.11.2026"/>
    <s v=" 10.11.2025"/>
    <m/>
    <m/>
    <m/>
    <m/>
    <m/>
    <m/>
    <m/>
    <n v="0"/>
    <m/>
    <m/>
    <m/>
    <m/>
    <m/>
    <s v="Полозов В.В"/>
    <m/>
    <m/>
    <m/>
    <m/>
    <m/>
  </r>
  <r>
    <n v="62"/>
    <m/>
    <m/>
    <m/>
    <s v="НСО_ММ_Н-2138_27"/>
    <s v="БКД"/>
    <s v="КР ВПТ"/>
    <x v="10"/>
    <s v="Новосибирск - Красный Яр"/>
    <s v="а/б"/>
    <m/>
    <s v="км 7+085"/>
    <s v="АО &quot;Новосибирскавтодор&quot;"/>
    <x v="59"/>
    <x v="54"/>
    <s v="Действует"/>
    <d v="2027-10-15T00:00:00"/>
    <m/>
    <m/>
    <m/>
    <m/>
    <d v="2027-10-15T00:00:00"/>
    <m/>
    <m/>
    <m/>
    <m/>
    <m/>
    <m/>
    <m/>
    <d v="2022-04-25T00:00:00"/>
    <n v="3"/>
    <m/>
    <m/>
    <m/>
    <m/>
    <m/>
    <s v="Блескунов А.А."/>
    <m/>
    <m/>
    <m/>
    <m/>
    <m/>
  </r>
  <r>
    <n v="63"/>
    <m/>
    <m/>
    <m/>
    <m/>
    <m/>
    <s v="КР ВПТ"/>
    <x v="21"/>
    <s v="112 км а/д &quot;К-18р&quot; - Устюжанино - Новокузиминка"/>
    <s v="щеб."/>
    <m/>
    <s v="км 19+095"/>
    <s v="ООО &quot;СТАВР&quot;"/>
    <x v="60"/>
    <x v="50"/>
    <s v="Окончена"/>
    <m/>
    <m/>
    <m/>
    <m/>
    <m/>
    <d v="2022-07-15T00:00:00"/>
    <m/>
    <m/>
    <m/>
    <m/>
    <m/>
    <m/>
    <m/>
    <m/>
    <n v="0"/>
    <m/>
    <m/>
    <m/>
    <m/>
    <m/>
    <s v="Ипатьев П.А."/>
    <m/>
    <m/>
    <m/>
    <m/>
    <m/>
  </r>
  <r>
    <n v="64"/>
    <s v="ОС"/>
    <m/>
    <m/>
    <m/>
    <m/>
    <s v="КР ВПТ"/>
    <x v="21"/>
    <s v="Новосибирск - Кочки - Павлодар (в пред. РФ)"/>
    <s v="а/б"/>
    <m/>
    <s v="км 156+758"/>
    <s v=" ООО &quot;КМС-Строймонтаж&quot;"/>
    <x v="61"/>
    <x v="55"/>
    <s v="Действует"/>
    <d v="2028-09-18T00:00:00"/>
    <m/>
    <d v="2025-09-18T00:00:00"/>
    <d v="2026-09-18T00:00:00"/>
    <m/>
    <d v="2026-09-18T00:00:00"/>
    <s v=" 18.09.2025"/>
    <m/>
    <m/>
    <m/>
    <m/>
    <m/>
    <m/>
    <m/>
    <n v="0"/>
    <m/>
    <m/>
    <m/>
    <m/>
    <m/>
    <s v="Ипатьев П.А."/>
    <m/>
    <m/>
    <m/>
    <m/>
    <m/>
  </r>
  <r>
    <n v="65"/>
    <m/>
    <m/>
    <m/>
    <m/>
    <m/>
    <s v="КР ВПТ"/>
    <x v="22"/>
    <s v="30 км а/д &quot;Н-2303&quot; - Биаза - Останинка"/>
    <s v="щеб."/>
    <m/>
    <s v="км 13+200 "/>
    <s v="ООО &quot;КМС-Строймонтаж&quot;"/>
    <x v="62"/>
    <x v="56"/>
    <s v="Окончена"/>
    <m/>
    <m/>
    <m/>
    <m/>
    <m/>
    <d v="2022-07-25T00:00:00"/>
    <m/>
    <m/>
    <m/>
    <m/>
    <m/>
    <m/>
    <m/>
    <m/>
    <n v="0"/>
    <m/>
    <m/>
    <m/>
    <m/>
    <m/>
    <s v="Шилякин А.А."/>
    <m/>
    <m/>
    <m/>
    <m/>
    <m/>
  </r>
  <r>
    <n v="66"/>
    <m/>
    <m/>
    <m/>
    <m/>
    <m/>
    <s v="КР ВПТ"/>
    <x v="11"/>
    <s v="53 км а/д &quot;К-29&quot; - Битки - Артамоново"/>
    <s v="щеб."/>
    <m/>
    <s v="км 4+895 - _x000a_км 4+955"/>
    <s v="ООО &quot;КМС-Строймонтаж&quot;"/>
    <x v="63"/>
    <x v="57"/>
    <s v="Окончена"/>
    <m/>
    <m/>
    <m/>
    <m/>
    <m/>
    <d v="2022-08-01T00:00:00"/>
    <m/>
    <m/>
    <m/>
    <m/>
    <m/>
    <m/>
    <m/>
    <m/>
    <n v="0"/>
    <m/>
    <m/>
    <m/>
    <m/>
    <m/>
    <s v="Каптуревская Д.И."/>
    <m/>
    <m/>
    <m/>
    <m/>
    <m/>
  </r>
  <r>
    <n v="67"/>
    <s v="ОС"/>
    <m/>
    <m/>
    <m/>
    <m/>
    <s v="КР ВПТ"/>
    <x v="23"/>
    <s v="992 км а/д &quot;Р-254&quot; - Купино - Карасук"/>
    <s v="щпс"/>
    <m/>
    <s v="км 18+100"/>
    <s v="ООО &quot;Инвест-Урал&quot;"/>
    <x v="64"/>
    <x v="58"/>
    <s v="Действует"/>
    <d v="2028-09-28T00:00:00"/>
    <m/>
    <d v="2025-09-28T00:00:00"/>
    <d v="2025-09-28T00:00:00"/>
    <m/>
    <s v=" 28.09.2026"/>
    <m/>
    <m/>
    <d v="2022-09-28T00:00:00"/>
    <m/>
    <m/>
    <m/>
    <m/>
    <m/>
    <n v="0"/>
    <m/>
    <m/>
    <m/>
    <m/>
    <m/>
    <s v="Вакушин А.В."/>
    <m/>
    <m/>
    <m/>
    <m/>
    <m/>
  </r>
  <r>
    <n v="68"/>
    <m/>
    <m/>
    <m/>
    <s v="НСО_ММ_Н-2821_32_x000a_НСО_ММ_Н-2821_66"/>
    <s v="БКД"/>
    <s v="КР ВПТ"/>
    <x v="24"/>
    <s v="Яркуль - Матюшкино - Новоалександровка"/>
    <s v="щеб."/>
    <m/>
    <s v="км 10+350, _x000a_км 11+400"/>
    <s v="ООО &quot;Сибстрин&quot;"/>
    <x v="65"/>
    <x v="59"/>
    <s v="Действует"/>
    <d v="2027-11-20T00:00:00"/>
    <m/>
    <m/>
    <d v="2025-11-20T00:00:00"/>
    <m/>
    <d v="2027-11-20T00:00:00"/>
    <m/>
    <m/>
    <m/>
    <m/>
    <m/>
    <m/>
    <m/>
    <d v="2022-04-14T00:00:00"/>
    <n v="0"/>
    <m/>
    <m/>
    <m/>
    <m/>
    <m/>
    <s v="Вакушин А.В."/>
    <m/>
    <m/>
    <m/>
    <m/>
    <m/>
  </r>
  <r>
    <n v="69"/>
    <m/>
    <m/>
    <m/>
    <m/>
    <m/>
    <s v="КР ВПТ"/>
    <x v="24"/>
    <s v="Яркуль - Матюшкино - Новоалександровка"/>
    <s v="щеб."/>
    <m/>
    <s v="км 2+070"/>
    <s v="ООО &quot;Сибстрин&quot;"/>
    <x v="66"/>
    <x v="60"/>
    <s v="Окончена"/>
    <m/>
    <m/>
    <m/>
    <m/>
    <m/>
    <d v="2023-08-07T00:00:00"/>
    <m/>
    <m/>
    <m/>
    <m/>
    <m/>
    <m/>
    <m/>
    <m/>
    <n v="0"/>
    <m/>
    <m/>
    <m/>
    <m/>
    <m/>
    <s v="Вакушин А.В."/>
    <m/>
    <m/>
    <m/>
    <m/>
    <m/>
  </r>
  <r>
    <n v="70"/>
    <m/>
    <m/>
    <m/>
    <m/>
    <m/>
    <s v="КР ВПТ"/>
    <x v="14"/>
    <s v="1337 км а/д &quot;М-51&quot; - Кузнецкий"/>
    <s v="щеб."/>
    <m/>
    <s v="км 4+895"/>
    <s v="Индивидуальный предприниматель Рустамов Иман Ханыш оглы"/>
    <x v="67"/>
    <x v="61"/>
    <s v="Окончена"/>
    <m/>
    <m/>
    <m/>
    <m/>
    <m/>
    <d v="2022-10-02T00:00:00"/>
    <m/>
    <m/>
    <m/>
    <m/>
    <m/>
    <m/>
    <m/>
    <m/>
    <n v="0"/>
    <m/>
    <m/>
    <m/>
    <m/>
    <m/>
    <s v="Токарев С.В."/>
    <m/>
    <m/>
    <m/>
    <m/>
    <m/>
  </r>
  <r>
    <n v="71"/>
    <m/>
    <m/>
    <m/>
    <m/>
    <m/>
    <s v="КР ВПТ"/>
    <x v="14"/>
    <s v="&quot;М-51&quot; - Куликовское"/>
    <s v="щеб."/>
    <m/>
    <s v="км 13+995"/>
    <m/>
    <x v="47"/>
    <x v="45"/>
    <s v="Окончена"/>
    <m/>
    <m/>
    <m/>
    <m/>
    <m/>
    <d v="2022-10-02T00:00:00"/>
    <m/>
    <m/>
    <m/>
    <m/>
    <m/>
    <m/>
    <m/>
    <m/>
    <n v="0"/>
    <m/>
    <m/>
    <m/>
    <m/>
    <m/>
    <s v="Токарев С.В."/>
    <m/>
    <m/>
    <m/>
    <m/>
    <m/>
  </r>
  <r>
    <n v="72"/>
    <m/>
    <m/>
    <m/>
    <m/>
    <m/>
    <s v="КР ВПТ"/>
    <x v="16"/>
    <s v="22 км а/д &quot;К-14&quot; - Карасево"/>
    <s v="а/б"/>
    <m/>
    <s v="км 0+229"/>
    <s v="АО &quot;Новосибирскавтодор&quot;"/>
    <x v="68"/>
    <x v="12"/>
    <s v="Окончена"/>
    <m/>
    <m/>
    <m/>
    <m/>
    <m/>
    <d v="2022-08-15T00:00:00"/>
    <m/>
    <m/>
    <m/>
    <m/>
    <m/>
    <m/>
    <m/>
    <m/>
    <n v="0"/>
    <m/>
    <m/>
    <m/>
    <m/>
    <m/>
    <s v="Каптуревская Д.И."/>
    <m/>
    <m/>
    <m/>
    <m/>
    <m/>
  </r>
  <r>
    <n v="73"/>
    <m/>
    <m/>
    <m/>
    <m/>
    <m/>
    <s v="КР ВПТ"/>
    <x v="16"/>
    <s v="Черепаново - Искра - Безменово"/>
    <s v="щеб."/>
    <m/>
    <s v="км 10+644"/>
    <s v="ООО &quot;КМС-Строймонтаж&quot;"/>
    <x v="69"/>
    <x v="48"/>
    <s v="Окончена"/>
    <d v="2022-07-26T00:00:00"/>
    <m/>
    <m/>
    <m/>
    <m/>
    <d v="2023-07-26T00:00:00"/>
    <d v="2023-07-26T00:00:00"/>
    <m/>
    <m/>
    <m/>
    <m/>
    <m/>
    <m/>
    <m/>
    <n v="0"/>
    <m/>
    <m/>
    <m/>
    <m/>
    <m/>
    <s v="Каптуревская Д.И."/>
    <m/>
    <m/>
    <m/>
    <m/>
    <m/>
  </r>
  <r>
    <n v="74"/>
    <m/>
    <m/>
    <m/>
    <s v="НСО_Р_К-38_30"/>
    <s v="БКД"/>
    <s v="КР ВПТ"/>
    <x v="17"/>
    <s v="Тогучин - Степногутово"/>
    <s v="а/б"/>
    <m/>
    <s v="км 14+591"/>
    <s v="ООО &quot;Алтайгазаппарат&quot;"/>
    <x v="70"/>
    <x v="62"/>
    <s v="Действует"/>
    <d v="2024-08-20T00:00:00"/>
    <m/>
    <m/>
    <d v="2023-08-20T00:00:00"/>
    <m/>
    <d v="2024-08-20T00:00:00"/>
    <d v="2024-08-20T00:00:00"/>
    <m/>
    <m/>
    <m/>
    <m/>
    <m/>
    <m/>
    <d v="2022-04-20T00:00:00"/>
    <n v="0"/>
    <m/>
    <m/>
    <m/>
    <m/>
    <m/>
    <s v="Попелуха К.В."/>
    <m/>
    <m/>
    <m/>
    <m/>
    <m/>
  </r>
  <r>
    <n v="75"/>
    <m/>
    <m/>
    <m/>
    <m/>
    <m/>
    <s v="КР ВПТ"/>
    <x v="17"/>
    <s v="Тогучин - Кудрино - Златоуст"/>
    <s v="щеб."/>
    <m/>
    <s v="км 8+771"/>
    <s v="ООО СК &quot;Рубин&quot;"/>
    <x v="71"/>
    <x v="63"/>
    <s v="Действует"/>
    <d v="2028-06-23T00:00:00"/>
    <d v="2026-06-23T00:00:00"/>
    <d v="2025-06-23T00:00:00"/>
    <m/>
    <m/>
    <s v=" 23.06.2026"/>
    <m/>
    <m/>
    <d v="2022-06-23T00:00:00"/>
    <m/>
    <m/>
    <m/>
    <m/>
    <m/>
    <n v="0"/>
    <m/>
    <m/>
    <m/>
    <m/>
    <m/>
    <s v="Попелуха К.В."/>
    <m/>
    <m/>
    <m/>
    <m/>
    <m/>
  </r>
  <r>
    <n v="76"/>
    <m/>
    <m/>
    <m/>
    <s v="НСО_ММ_Н-0125_74_ТУАД"/>
    <s v="БКД"/>
    <s v="Р"/>
    <x v="25"/>
    <s v="20 км а/д &quot;Н-0104&quot;-Абакумово"/>
    <s v="щеб."/>
    <n v="1"/>
    <s v="км 3+000 - _x000a_км 4+000"/>
    <s v="ООО &quot;НовосибСтройПроект&quot;"/>
    <x v="72"/>
    <x v="64"/>
    <s v="Окончена"/>
    <m/>
    <m/>
    <m/>
    <d v="2022-08-03T00:00:00"/>
    <m/>
    <m/>
    <m/>
    <m/>
    <m/>
    <m/>
    <m/>
    <m/>
    <m/>
    <d v="2022-04-11T00:00:00"/>
    <n v="0"/>
    <m/>
    <m/>
    <m/>
    <m/>
    <m/>
    <s v="Силивончик А.В."/>
    <m/>
    <m/>
    <m/>
    <m/>
    <m/>
  </r>
  <r>
    <n v="77"/>
    <m/>
    <m/>
    <m/>
    <s v="НСО_ММ_Н-0125_74_ТУАД"/>
    <s v="БКД"/>
    <s v="Р"/>
    <x v="25"/>
    <s v="20 км а/д &quot;Н-0104&quot;-Абакумово"/>
    <s v="щеб."/>
    <n v="3"/>
    <s v="км 4+000 - _x000a_км 7+000 "/>
    <s v="ООО &quot;НовосибСтройПроект&quot;"/>
    <x v="73"/>
    <x v="65"/>
    <s v="Действует"/>
    <m/>
    <m/>
    <m/>
    <d v="2022-08-13T00:00:00"/>
    <m/>
    <m/>
    <m/>
    <m/>
    <d v="2025-08-13T00:00:00"/>
    <m/>
    <m/>
    <m/>
    <m/>
    <d v="2022-04-11T00:00:00"/>
    <n v="2"/>
    <s v="просадка берм дорожных знаков"/>
    <m/>
    <m/>
    <m/>
    <m/>
    <s v="Силивончик А.В."/>
    <m/>
    <m/>
    <m/>
    <m/>
    <m/>
  </r>
  <r>
    <n v="78"/>
    <m/>
    <m/>
    <m/>
    <m/>
    <m/>
    <s v="Р"/>
    <x v="25"/>
    <s v="1152 км а/д &quot;Р-254&quot; - Таскаево - Бакмасиха"/>
    <s v="а/б"/>
    <n v="1.2"/>
    <s v="км 6+500 - _x000a_км 7+700"/>
    <s v="АО &quot;Новосибирскавтодор&quot;"/>
    <x v="74"/>
    <x v="66"/>
    <s v="Действует"/>
    <m/>
    <m/>
    <m/>
    <d v="2024-08-25T00:00:00"/>
    <m/>
    <m/>
    <m/>
    <m/>
    <d v="2025-08-25T00:00:00"/>
    <m/>
    <m/>
    <m/>
    <m/>
    <d v="2022-04-11T00:00:00"/>
    <n v="0"/>
    <m/>
    <m/>
    <m/>
    <m/>
    <m/>
    <s v="Силивончик А.В."/>
    <m/>
    <m/>
    <m/>
    <m/>
    <m/>
  </r>
  <r>
    <n v="79"/>
    <m/>
    <m/>
    <m/>
    <s v="НСО_Р_К-05_115_ТУАД"/>
    <s v="БКД"/>
    <s v="Р"/>
    <x v="25"/>
    <s v="Здвинск - Барабинск"/>
    <s v="а/б"/>
    <n v="2"/>
    <s v="км 52+000 - _x000a_км 54+000"/>
    <s v="АО &quot;Новосибирскавтодор&quot;"/>
    <x v="75"/>
    <x v="67"/>
    <s v="Действует"/>
    <m/>
    <m/>
    <m/>
    <d v="2025-08-23T00:00:00"/>
    <m/>
    <m/>
    <m/>
    <m/>
    <d v="2026-08-23T00:00:00"/>
    <m/>
    <d v="2022-08-23T00:00:00"/>
    <m/>
    <m/>
    <d v="2022-04-11T00:00:00"/>
    <n v="1"/>
    <s v="просадка берм дорожных знаков, продольные трещины на покрытии"/>
    <m/>
    <m/>
    <m/>
    <m/>
    <s v="Силивончик А.В."/>
    <m/>
    <m/>
    <m/>
    <m/>
    <m/>
  </r>
  <r>
    <n v="80"/>
    <s v="ОС"/>
    <m/>
    <m/>
    <s v="НСО_РЗ_К-23_282_ТУАД"/>
    <s v="БКД"/>
    <s v="Р"/>
    <x v="25"/>
    <s v="Барабинск - Куйбышев"/>
    <s v="а/б"/>
    <n v="2.8690000000000002"/>
    <s v="км 6+484 - _x000a_км 7+150; _x000a_км 7+650 - _x000a_км 9+853"/>
    <s v="АО &quot;Новосибирскавтодор&quot;"/>
    <x v="76"/>
    <x v="68"/>
    <s v="Действует"/>
    <m/>
    <m/>
    <m/>
    <d v="2025-11-12T00:00:00"/>
    <m/>
    <d v="2027-11-12T00:00:00"/>
    <m/>
    <m/>
    <d v="2026-11-12T00:00:00"/>
    <m/>
    <d v="2022-05-12T00:00:00"/>
    <m/>
    <d v="2029-11-12T00:00:00"/>
    <d v="2022-04-11T00:00:00"/>
    <n v="0"/>
    <m/>
    <m/>
    <m/>
    <m/>
    <m/>
    <s v="Силивончик А.В."/>
    <m/>
    <m/>
    <m/>
    <m/>
    <m/>
  </r>
  <r>
    <n v="81"/>
    <m/>
    <m/>
    <m/>
    <m/>
    <m/>
    <s v="Р"/>
    <x v="26"/>
    <s v="Андреевка - Теренгуль - III Интернационал - Чулаково"/>
    <s v="щеб."/>
    <n v="1.3"/>
    <s v="км 10+600 - _x000a_км 11+900"/>
    <s v="ООО &quot;Люкс&quot;"/>
    <x v="77"/>
    <x v="69"/>
    <s v="Действует"/>
    <m/>
    <m/>
    <m/>
    <d v="2022-10-19T00:00:00"/>
    <m/>
    <m/>
    <m/>
    <m/>
    <d v="2025-10-19T00:00:00"/>
    <m/>
    <m/>
    <m/>
    <m/>
    <m/>
    <n v="0"/>
    <m/>
    <m/>
    <m/>
    <m/>
    <m/>
    <s v="Мелконян С.А."/>
    <m/>
    <m/>
    <m/>
    <m/>
    <d v="2020-10-12T00:00:00"/>
  </r>
  <r>
    <n v="82"/>
    <m/>
    <m/>
    <m/>
    <s v="НСО_ММ_Н-0206_73_ТУАД"/>
    <s v="БКД"/>
    <s v="Р"/>
    <x v="26"/>
    <s v="Баган - Палецкое - Кучугур (в гр. района)"/>
    <s v="щеб."/>
    <n v="2"/>
    <s v="км 5+350 - _x000a_км 7+350"/>
    <s v="АО &quot;Новосибирскавтодор&quot;"/>
    <x v="78"/>
    <x v="70"/>
    <s v="Действует"/>
    <m/>
    <m/>
    <m/>
    <d v="2022-06-22T00:00:00"/>
    <m/>
    <m/>
    <m/>
    <m/>
    <d v="2025-06-22T00:00:00"/>
    <m/>
    <m/>
    <m/>
    <m/>
    <m/>
    <n v="0"/>
    <m/>
    <m/>
    <m/>
    <m/>
    <m/>
    <s v="Мелконян С.А."/>
    <m/>
    <m/>
    <m/>
    <m/>
    <m/>
  </r>
  <r>
    <n v="83"/>
    <m/>
    <m/>
    <m/>
    <s v="НСО_ММ_Н-0206_73_ТУАД"/>
    <s v="БКД"/>
    <s v="Р"/>
    <x v="26"/>
    <s v="Баган - Палецкое - Кучугур (в гр. района)"/>
    <s v="щеб."/>
    <n v="2"/>
    <s v="км 7+350 - _x000a_км 9+350"/>
    <s v="ООО &quot;Люкс&quot;"/>
    <x v="79"/>
    <x v="71"/>
    <s v="Окончена"/>
    <m/>
    <m/>
    <m/>
    <d v="2022-10-30T00:00:00"/>
    <m/>
    <m/>
    <m/>
    <m/>
    <d v="2022-10-30T00:00:00"/>
    <m/>
    <m/>
    <m/>
    <m/>
    <m/>
    <n v="0"/>
    <m/>
    <m/>
    <m/>
    <m/>
    <m/>
    <s v="Мелконян С.А."/>
    <m/>
    <m/>
    <m/>
    <s v="отчитались по 1 отчетному периоду"/>
    <m/>
  </r>
  <r>
    <n v="84"/>
    <m/>
    <m/>
    <m/>
    <s v="НСО_ММ_Н-0206_114_ТУАД"/>
    <s v="БКД"/>
    <s v="Р"/>
    <x v="26"/>
    <s v="Баган - Палецкое - Кучугур (в гр. района)"/>
    <s v="щеб."/>
    <n v="2"/>
    <s v="км 30+000 - _x000a_км 32+000"/>
    <s v="ООО &quot;Люкс&quot;"/>
    <x v="80"/>
    <x v="72"/>
    <s v="Действует"/>
    <m/>
    <m/>
    <m/>
    <d v="2023-11-26T00:00:00"/>
    <m/>
    <d v="2027-11-26T00:00:00"/>
    <m/>
    <m/>
    <d v="2026-11-26T00:00:00"/>
    <m/>
    <m/>
    <m/>
    <m/>
    <m/>
    <n v="0"/>
    <m/>
    <m/>
    <m/>
    <m/>
    <m/>
    <s v="Мелконян С.А."/>
    <m/>
    <m/>
    <m/>
    <m/>
    <m/>
  </r>
  <r>
    <n v="85"/>
    <m/>
    <m/>
    <m/>
    <m/>
    <m/>
    <s v="Р"/>
    <x v="27"/>
    <s v="118 км а/д &quot;Р-255&quot; - Кривояш"/>
    <s v="щеб."/>
    <n v="2"/>
    <s v="км 0+000 - _x000a_км 2+000"/>
    <s v="ООО &quot;Сибдорстрой&quot;"/>
    <x v="81"/>
    <x v="73"/>
    <s v="Действует"/>
    <m/>
    <m/>
    <m/>
    <d v="2022-08-26T00:00:00"/>
    <m/>
    <m/>
    <m/>
    <m/>
    <d v="2025-08-26T00:00:00"/>
    <m/>
    <m/>
    <m/>
    <m/>
    <m/>
    <n v="0"/>
    <m/>
    <m/>
    <m/>
    <m/>
    <m/>
    <s v="Полозов В.В"/>
    <m/>
    <m/>
    <m/>
    <m/>
    <m/>
  </r>
  <r>
    <n v="86"/>
    <m/>
    <m/>
    <m/>
    <s v="НСО_Р_К-16_75_ТУАД"/>
    <s v="БКД"/>
    <s v="Р"/>
    <x v="27"/>
    <s v="129 км а/д &quot;Р-255&quot; - Тогучин - Карпысак"/>
    <s v="а/б"/>
    <n v="2"/>
    <s v="км 0+000 - _x000a_км 2+000"/>
    <s v="АО &quot;Новосибирскавтодор&quot;"/>
    <x v="82"/>
    <x v="53"/>
    <s v="Действует"/>
    <m/>
    <m/>
    <m/>
    <d v="2024-11-10T00:00:00"/>
    <m/>
    <m/>
    <m/>
    <m/>
    <d v="2025-11-10T00:00:00"/>
    <m/>
    <m/>
    <m/>
    <m/>
    <d v="2022-04-19T00:00:00"/>
    <n v="0"/>
    <m/>
    <m/>
    <m/>
    <m/>
    <m/>
    <s v="Полозов В.В"/>
    <s v="№ 3608 от 26.05.2020г. На сумму 13 024,80 _x000a_(не оплачена)"/>
    <m/>
    <m/>
    <s v="замена устроенного покрытия"/>
    <m/>
  </r>
  <r>
    <n v="87"/>
    <m/>
    <m/>
    <m/>
    <s v="НСО_ММ_Н-0418_76_ТУАД"/>
    <s v="БКД"/>
    <s v="Р"/>
    <x v="27"/>
    <s v="Корнилово - Кармановка"/>
    <s v="щеб."/>
    <n v="3"/>
    <s v="км 0+000 - _x000a_км 3+000"/>
    <s v="ООО СК&quot;НСК-Строй&quot;"/>
    <x v="83"/>
    <x v="74"/>
    <s v="Действует"/>
    <m/>
    <m/>
    <m/>
    <d v="2022-12-10T00:00:00"/>
    <m/>
    <m/>
    <d v="2025-12-10T00:00:00"/>
    <m/>
    <d v="2022-12-10T00:00:00"/>
    <m/>
    <m/>
    <m/>
    <m/>
    <d v="2022-04-19T00:00:00"/>
    <n v="0"/>
    <m/>
    <m/>
    <m/>
    <m/>
    <m/>
    <s v="Полозов В.В"/>
    <m/>
    <m/>
    <m/>
    <s v="срыв объекта"/>
    <m/>
  </r>
  <r>
    <n v="88"/>
    <m/>
    <m/>
    <m/>
    <s v="НСО_Р_К-16_117_ТУАД"/>
    <s v="БКД"/>
    <s v="Р"/>
    <x v="27"/>
    <s v="129 км а/д &quot;Р-255&quot; - Тогучин - Карпысак"/>
    <s v="а/б "/>
    <n v="2.2999999999999998"/>
    <s v="км 13+327,54 - _x000a_км 15+627,54"/>
    <s v="АО &quot;Новосибирскавтодор&quot;"/>
    <x v="84"/>
    <x v="75"/>
    <s v="Действует"/>
    <m/>
    <m/>
    <m/>
    <d v="2025-10-14T00:00:00"/>
    <m/>
    <d v="2027-10-14T00:00:00"/>
    <d v="2026-10-14T00:00:00"/>
    <m/>
    <d v="2026-10-14T00:00:00"/>
    <m/>
    <d v="2022-04-14T00:00:00"/>
    <m/>
    <m/>
    <d v="2022-04-19T00:00:00"/>
    <n v="0"/>
    <m/>
    <m/>
    <m/>
    <m/>
    <m/>
    <s v="Полозов В.В"/>
    <m/>
    <m/>
    <m/>
    <m/>
    <m/>
  </r>
  <r>
    <n v="89"/>
    <m/>
    <m/>
    <m/>
    <s v="НСО_ММ_Н-0418_118_ТУАД"/>
    <s v="БКД"/>
    <s v="Р"/>
    <x v="27"/>
    <s v="Корнилово - Кармановка"/>
    <s v="щеб."/>
    <n v="0.67"/>
    <s v="км 3+044,73 -_x000a_км 3+714,73"/>
    <s v="ООО &quot;СК Рубин&quot;"/>
    <x v="85"/>
    <x v="76"/>
    <s v="Действует"/>
    <m/>
    <m/>
    <m/>
    <d v="2023-07-23T00:00:00"/>
    <m/>
    <m/>
    <m/>
    <m/>
    <m/>
    <m/>
    <d v="2026-07-23T00:00:00"/>
    <m/>
    <m/>
    <d v="2022-04-19T00:00:00"/>
    <n v="0"/>
    <m/>
    <m/>
    <m/>
    <m/>
    <m/>
    <s v="Полозов В.В"/>
    <m/>
    <m/>
    <m/>
    <m/>
    <m/>
  </r>
  <r>
    <n v="90"/>
    <m/>
    <m/>
    <m/>
    <s v="НСО_МЗ_Н0403_263_ТУАД"/>
    <s v="БКД"/>
    <s v="Р"/>
    <x v="27"/>
    <s v="118 км а/д &quot;Р-255&quot; - Кривояш"/>
    <s v="щеб."/>
    <n v="3"/>
    <s v="км 2+000 -_x000a_км 5+000"/>
    <s v="ООО &quot;Сибазстрой&quot;"/>
    <x v="86"/>
    <x v="68"/>
    <s v="Действует"/>
    <m/>
    <m/>
    <m/>
    <d v="2023-11-12T00:00:00"/>
    <m/>
    <m/>
    <m/>
    <m/>
    <m/>
    <m/>
    <d v="2026-11-12T00:00:00"/>
    <m/>
    <m/>
    <d v="2022-04-19T00:00:00"/>
    <n v="0"/>
    <m/>
    <m/>
    <m/>
    <m/>
    <m/>
    <s v="Полозов В.В"/>
    <m/>
    <m/>
    <m/>
    <m/>
    <m/>
  </r>
  <r>
    <n v="91"/>
    <m/>
    <m/>
    <m/>
    <s v="НСО_Р_К-02_35"/>
    <s v="БКД"/>
    <s v="Р"/>
    <x v="28"/>
    <s v="Чаны - Венгерово - Кыштовка"/>
    <s v="а/б"/>
    <n v="2"/>
    <s v="км 42+053 - _x000a_км 44+053"/>
    <s v="АО &quot;Новосибирскавтодор&quot;"/>
    <x v="87"/>
    <x v="77"/>
    <s v="Действует"/>
    <m/>
    <m/>
    <m/>
    <d v="2023-11-15T00:00:00"/>
    <m/>
    <m/>
    <m/>
    <m/>
    <d v="2024-11-15T00:00:00"/>
    <m/>
    <m/>
    <m/>
    <m/>
    <m/>
    <n v="0"/>
    <m/>
    <m/>
    <m/>
    <m/>
    <m/>
    <s v="Иваков В.В."/>
    <m/>
    <m/>
    <m/>
    <m/>
    <m/>
  </r>
  <r>
    <n v="92"/>
    <m/>
    <m/>
    <m/>
    <s v="НСО_Р_К-02_35"/>
    <s v="БКД"/>
    <s v="Р"/>
    <x v="28"/>
    <s v="Чаны - Венгерово - Кыштовка"/>
    <s v="а/б"/>
    <n v="2"/>
    <s v="км 42+053 - _x000a_км 44+053"/>
    <s v="АО &quot;Новосибирскавтодор&quot;"/>
    <x v="88"/>
    <x v="78"/>
    <s v="Действует"/>
    <m/>
    <m/>
    <m/>
    <m/>
    <m/>
    <m/>
    <d v="2024-12-05T00:00:00"/>
    <m/>
    <m/>
    <m/>
    <m/>
    <m/>
    <m/>
    <m/>
    <n v="0"/>
    <m/>
    <m/>
    <m/>
    <m/>
    <m/>
    <s v="Иваков В.В."/>
    <m/>
    <m/>
    <m/>
    <m/>
    <m/>
  </r>
  <r>
    <n v="93"/>
    <m/>
    <m/>
    <m/>
    <m/>
    <m/>
    <s v="Р"/>
    <x v="28"/>
    <s v="Куйбышев - Венгерово - гр. Омской области (старый Московский тракт)"/>
    <s v="щеб."/>
    <n v="2.1840000000000002"/>
    <s v="км 122+000 - _x000a_км 124+184"/>
    <s v="АО &quot;Новосибирскавтодор&quot;"/>
    <x v="89"/>
    <x v="79"/>
    <s v="Действует"/>
    <m/>
    <m/>
    <m/>
    <d v="2022-10-26T00:00:00"/>
    <m/>
    <m/>
    <m/>
    <m/>
    <d v="2025-10-26T00:00:00"/>
    <m/>
    <m/>
    <m/>
    <m/>
    <m/>
    <n v="0"/>
    <m/>
    <m/>
    <m/>
    <m/>
    <m/>
    <s v="Иваков В.В."/>
    <m/>
    <m/>
    <m/>
    <m/>
    <d v="2020-10-12T00:00:00"/>
  </r>
  <r>
    <n v="94"/>
    <m/>
    <m/>
    <m/>
    <s v="НСО_ММ_Н-0502_97_ТУАД"/>
    <s v="БКД"/>
    <s v="Р"/>
    <x v="28"/>
    <s v="52 км а/д &quot;К-02&quot; - Филошенка"/>
    <s v="щеб."/>
    <n v="3.081"/>
    <s v="км 0+000 - _x000a_км 3+081"/>
    <s v="АО &quot;Новосибирскавтодор&quot;"/>
    <x v="90"/>
    <x v="80"/>
    <s v="Действует"/>
    <d v="2028-09-29T00:00:00"/>
    <d v="2026-09-29T00:00:00"/>
    <m/>
    <d v="2022-09-29T00:00:00"/>
    <m/>
    <m/>
    <m/>
    <m/>
    <d v="2025-09-29T00:00:00"/>
    <m/>
    <m/>
    <m/>
    <m/>
    <m/>
    <n v="1"/>
    <m/>
    <m/>
    <m/>
    <m/>
    <m/>
    <s v="Иваков В.В."/>
    <s v="№ 3606 от 26.05.2020г. На сумму 8 779,29 (оплачена)"/>
    <m/>
    <m/>
    <s v="отчет в сентябре"/>
    <m/>
  </r>
  <r>
    <n v="95"/>
    <m/>
    <m/>
    <m/>
    <s v="НСО_Р_К-02_119_ТУАД"/>
    <s v="БКД"/>
    <s v="Р"/>
    <x v="28"/>
    <s v="Чаны - Венгерово - Кыштовка"/>
    <s v="а/б"/>
    <n v="2"/>
    <s v="км 46+030 - _x000a_км 48+030"/>
    <s v="АО &quot;Новосибирскавтодор&quot;"/>
    <x v="75"/>
    <x v="81"/>
    <s v="Действует"/>
    <m/>
    <m/>
    <m/>
    <d v="2025-10-29T00:00:00"/>
    <m/>
    <d v="2027-10-29T00:00:00"/>
    <m/>
    <m/>
    <d v="2026-10-29T00:00:00"/>
    <m/>
    <d v="2022-10-29T00:00:00"/>
    <m/>
    <m/>
    <m/>
    <n v="2"/>
    <m/>
    <m/>
    <m/>
    <m/>
    <m/>
    <s v="Иваков В.В."/>
    <m/>
    <m/>
    <m/>
    <m/>
    <m/>
  </r>
  <r>
    <n v="96"/>
    <m/>
    <m/>
    <m/>
    <s v="НСО_Р_К-22_120_ТУАД"/>
    <s v="БКД"/>
    <s v="Р"/>
    <x v="28"/>
    <s v="Куйбышев - Венгерово - гр. Омской области (старый Московский тракт)"/>
    <s v="щеб."/>
    <n v="1"/>
    <s v="км 123+806 - _x000a_км 124+806"/>
    <s v="АО &quot;Новосибирскавтодор&quot;"/>
    <x v="75"/>
    <x v="82"/>
    <s v="Действует"/>
    <m/>
    <m/>
    <m/>
    <d v="2023-06-29T00:00:00"/>
    <m/>
    <m/>
    <m/>
    <m/>
    <d v="2026-06-29T00:00:00"/>
    <m/>
    <m/>
    <m/>
    <m/>
    <m/>
    <n v="1"/>
    <m/>
    <m/>
    <m/>
    <m/>
    <m/>
    <s v="Иваков В.В."/>
    <m/>
    <m/>
    <m/>
    <m/>
    <m/>
  </r>
  <r>
    <n v="97"/>
    <m/>
    <m/>
    <m/>
    <s v="НСО_Р_К-07_36"/>
    <s v="БКД"/>
    <s v="Р"/>
    <x v="29"/>
    <s v="Здвинск - Довольное - 17 км а/д &quot;К-09&quot;"/>
    <s v="щеб."/>
    <n v="1.9"/>
    <s v="км 98+000 -_x000a_км 99+900"/>
    <s v="АО &quot;Новосибирскавтодор&quot;"/>
    <x v="91"/>
    <x v="83"/>
    <s v="Окончена"/>
    <m/>
    <m/>
    <m/>
    <d v="2023-09-26T00:00:00"/>
    <m/>
    <m/>
    <m/>
    <m/>
    <m/>
    <m/>
    <m/>
    <m/>
    <m/>
    <d v="2022-04-19T00:00:00"/>
    <n v="0"/>
    <s v="не выявлено"/>
    <m/>
    <m/>
    <m/>
    <m/>
    <s v="Малышкин С.С."/>
    <m/>
    <m/>
    <m/>
    <m/>
    <m/>
  </r>
  <r>
    <n v="98"/>
    <m/>
    <m/>
    <m/>
    <s v="НСО_Р_К-27_37"/>
    <s v="БКД"/>
    <s v="Р"/>
    <x v="29"/>
    <s v="296 км а/д &quot;К-17р&quot; - Полойка - Травное - Довольное (в гр. района)"/>
    <s v="щеб."/>
    <n v="1"/>
    <s v="км 57+890 - _x000a_км 58+890"/>
    <s v="АО &quot;Новосибирскавтодор&quot;"/>
    <x v="91"/>
    <x v="84"/>
    <s v="Окончена"/>
    <m/>
    <m/>
    <m/>
    <d v="2023-07-23T00:00:00"/>
    <m/>
    <m/>
    <m/>
    <m/>
    <m/>
    <m/>
    <m/>
    <m/>
    <m/>
    <d v="2022-04-19T00:00:00"/>
    <n v="0"/>
    <s v="не выявлено"/>
    <m/>
    <m/>
    <m/>
    <m/>
    <s v="Малышкин С.С."/>
    <m/>
    <m/>
    <m/>
    <m/>
    <m/>
  </r>
  <r>
    <n v="99"/>
    <m/>
    <m/>
    <m/>
    <m/>
    <m/>
    <s v="Р"/>
    <x v="29"/>
    <s v="60 км а/д &quot;К-09&quot; - Довольное"/>
    <s v="а/б"/>
    <n v="1.627"/>
    <s v="км 13+397 - _x000a_км 15+011"/>
    <s v="АО &quot;Новосибирскавтодор&quot;"/>
    <x v="92"/>
    <x v="85"/>
    <s v="Окончена"/>
    <m/>
    <m/>
    <m/>
    <d v="2022-10-08T00:00:00"/>
    <m/>
    <m/>
    <m/>
    <m/>
    <m/>
    <m/>
    <m/>
    <m/>
    <m/>
    <d v="2022-04-19T00:00:00"/>
    <n v="0"/>
    <s v="не выявлено"/>
    <m/>
    <m/>
    <m/>
    <m/>
    <s v="Малышкин С.С."/>
    <m/>
    <m/>
    <m/>
    <m/>
    <m/>
  </r>
  <r>
    <n v="100"/>
    <m/>
    <m/>
    <m/>
    <s v="НСО_Р_К-07_77_ТУАД"/>
    <s v="БКД"/>
    <s v="Р"/>
    <x v="29"/>
    <s v="Здвинск - Довольное - 17 км а/д &quot;К-09&quot;"/>
    <s v="щеб."/>
    <n v="2"/>
    <s v="км 99+900 - _x000a_км 101+900"/>
    <s v="АО &quot;Новосибирскавтодор&quot;"/>
    <x v="93"/>
    <x v="86"/>
    <s v="Действует"/>
    <m/>
    <m/>
    <m/>
    <d v="2022-07-15T00:00:00"/>
    <m/>
    <m/>
    <m/>
    <m/>
    <d v="2025-07-15T00:00:00"/>
    <m/>
    <m/>
    <m/>
    <m/>
    <d v="2022-04-19T00:00:00"/>
    <n v="0"/>
    <s v="не выявлено"/>
    <m/>
    <m/>
    <m/>
    <m/>
    <s v="Малышкин С.С."/>
    <m/>
    <m/>
    <m/>
    <m/>
    <m/>
  </r>
  <r>
    <n v="101"/>
    <m/>
    <m/>
    <m/>
    <s v="НСО_Р_К-07_121_ТУАД"/>
    <s v="БКД"/>
    <s v="Р"/>
    <x v="29"/>
    <s v="Здвинск - Довольное - 17 км а/д &quot;К-09&quot;"/>
    <s v="щеб."/>
    <n v="3.35"/>
    <s v="км 59+239 - _x000a_км 62+589"/>
    <s v="ООО &quot;Люкс&quot;"/>
    <x v="80"/>
    <x v="87"/>
    <s v="Действует"/>
    <m/>
    <m/>
    <m/>
    <d v="2023-12-30T00:00:00"/>
    <m/>
    <m/>
    <m/>
    <m/>
    <d v="2026-12-30T00:00:00"/>
    <m/>
    <m/>
    <m/>
    <m/>
    <d v="2022-04-19T00:00:00"/>
    <n v="0"/>
    <s v="не выявлено"/>
    <m/>
    <m/>
    <m/>
    <m/>
    <s v="Малышкин С.С."/>
    <m/>
    <m/>
    <m/>
    <m/>
    <m/>
  </r>
  <r>
    <n v="102"/>
    <m/>
    <m/>
    <m/>
    <s v="НСО_Р_К-07_121_ТУАД"/>
    <s v="БКД"/>
    <s v="Р"/>
    <x v="29"/>
    <s v="Здвинск - Довольное - 17 км а/д &quot;К-09&quot;"/>
    <s v="щеб."/>
    <n v="3.9809999999999999"/>
    <s v="км 116+800 - _x000a_км 119+800; _x000a_км 126+000 - _x000a_км 127+000"/>
    <s v="АО &quot;Новосибирскавтодор&quot;"/>
    <x v="94"/>
    <x v="88"/>
    <s v="Действует"/>
    <m/>
    <m/>
    <m/>
    <d v="2023-10-21T00:00:00"/>
    <m/>
    <m/>
    <m/>
    <m/>
    <d v="2026-10-21T00:00:00"/>
    <m/>
    <m/>
    <m/>
    <m/>
    <d v="2022-04-19T00:00:00"/>
    <n v="0"/>
    <s v="не выявлено"/>
    <m/>
    <m/>
    <m/>
    <m/>
    <s v="Малышкин С.С."/>
    <m/>
    <m/>
    <m/>
    <m/>
    <m/>
  </r>
  <r>
    <n v="103"/>
    <m/>
    <m/>
    <m/>
    <m/>
    <m/>
    <s v="Р"/>
    <x v="29"/>
    <s v="296 км а/д &quot;К-17р&quot; - Полойка - Травное - Довольное (в гр. района)"/>
    <s v="щеб."/>
    <n v="3.5"/>
    <s v="км 64+000 - _x000a_км 67+500"/>
    <s v="ООО &quot;Стройсити&quot;"/>
    <x v="95"/>
    <x v="36"/>
    <s v="Действует"/>
    <m/>
    <m/>
    <m/>
    <d v="2023-11-19T00:00:00"/>
    <m/>
    <d v="2027-11-19T00:00:00"/>
    <m/>
    <m/>
    <d v="2026-11-19T00:00:00"/>
    <m/>
    <m/>
    <m/>
    <m/>
    <d v="2022-04-19T00:00:00"/>
    <n v="0"/>
    <s v="не выявлено"/>
    <m/>
    <m/>
    <m/>
    <m/>
    <s v="Малышкин С.С."/>
    <m/>
    <m/>
    <m/>
    <m/>
    <m/>
  </r>
  <r>
    <n v="104"/>
    <m/>
    <m/>
    <m/>
    <s v="НСО_ММ_Н-0706_38"/>
    <s v="БКД"/>
    <s v="Р"/>
    <x v="0"/>
    <s v="27 км а/д &quot;К-07&quot; - Верх-Каргат - Берёзовка - Новощербаки"/>
    <s v="щеб."/>
    <n v="2.5"/>
    <s v="км 10+000 - _x000a_км 11+000; _x000a_км 15+000 - _x000a_км 16+500"/>
    <s v="ООО &quot;Здвинское ДСУ&quot;"/>
    <x v="96"/>
    <x v="89"/>
    <s v="Окончена"/>
    <m/>
    <m/>
    <m/>
    <d v="2023-09-15T00:00:00"/>
    <m/>
    <m/>
    <m/>
    <m/>
    <m/>
    <m/>
    <m/>
    <m/>
    <m/>
    <d v="2022-04-14T00:00:00"/>
    <n v="0"/>
    <s v="не выявлено"/>
    <m/>
    <m/>
    <m/>
    <m/>
    <s v="Малышкин С.С."/>
    <m/>
    <m/>
    <m/>
    <m/>
    <m/>
  </r>
  <r>
    <n v="105"/>
    <m/>
    <m/>
    <m/>
    <m/>
    <m/>
    <s v="Р"/>
    <x v="0"/>
    <s v="Здвинск - 157 км а/д &quot;К-01&quot;"/>
    <s v="щеб."/>
    <n v="1.2"/>
    <s v="км 8+893 - _x000a_км 10+093"/>
    <s v="ООО &quot;Здвинское ДСУ&quot;"/>
    <x v="97"/>
    <x v="90"/>
    <s v="Действует"/>
    <m/>
    <m/>
    <m/>
    <d v="2022-09-17T00:00:00"/>
    <m/>
    <s v=" 17.09.2025"/>
    <m/>
    <m/>
    <d v="2025-09-17T00:00:00"/>
    <m/>
    <m/>
    <m/>
    <m/>
    <d v="2022-04-14T00:00:00"/>
    <n v="0"/>
    <s v="не выявлено"/>
    <m/>
    <m/>
    <m/>
    <m/>
    <s v="Малышкин С.С."/>
    <m/>
    <m/>
    <m/>
    <m/>
    <m/>
  </r>
  <r>
    <n v="106"/>
    <m/>
    <m/>
    <m/>
    <s v="НСО_ММ_Н-0706_103_ТУАД"/>
    <s v="БКД"/>
    <s v="Р"/>
    <x v="0"/>
    <s v="27 км а/д &quot;К-07&quot; - Верх-Каргат - Берёзовка - Новощербаки"/>
    <s v="щеб."/>
    <n v="2.5"/>
    <s v="км 16+500 - _x000a_км 19+000"/>
    <s v="ООО &quot;Здвинское ДСУ&quot;"/>
    <x v="96"/>
    <x v="91"/>
    <s v="Действует"/>
    <m/>
    <m/>
    <m/>
    <d v="2024-08-15T00:00:00"/>
    <m/>
    <m/>
    <m/>
    <m/>
    <d v="2022-08-15T00:00:00"/>
    <m/>
    <m/>
    <m/>
    <m/>
    <d v="2022-04-14T00:00:00"/>
    <n v="0"/>
    <s v="не выявлено"/>
    <m/>
    <m/>
    <m/>
    <m/>
    <s v="Малышкин С.С."/>
    <m/>
    <m/>
    <m/>
    <m/>
    <m/>
  </r>
  <r>
    <n v="107"/>
    <m/>
    <m/>
    <m/>
    <s v="НСО_Р_К-07_122_ТУАД"/>
    <s v="БКД"/>
    <s v="Р"/>
    <x v="0"/>
    <s v="Здвинск - Довольное - 17 км а/д &quot;К-09&quot;"/>
    <s v="а/б"/>
    <n v="7"/>
    <s v="км 0+000 - _x000a_км 7+000"/>
    <s v="ООО &quot;Здвинское ДСУ&quot;"/>
    <x v="98"/>
    <x v="92"/>
    <s v="Действует"/>
    <m/>
    <m/>
    <m/>
    <d v="2025-11-01T00:00:00"/>
    <m/>
    <m/>
    <m/>
    <m/>
    <d v="2026-11-01T00:00:00"/>
    <m/>
    <d v="2022-05-01T00:00:00"/>
    <m/>
    <m/>
    <d v="2022-04-14T00:00:00"/>
    <n v="1"/>
    <s v="износ горизонтальной разметки"/>
    <m/>
    <m/>
    <m/>
    <m/>
    <s v="Малышкин С.С."/>
    <m/>
    <m/>
    <m/>
    <m/>
    <m/>
  </r>
  <r>
    <n v="108"/>
    <m/>
    <m/>
    <m/>
    <s v="НСО_Р_К-05_184_ТУАД"/>
    <s v="БКД"/>
    <s v="Р"/>
    <x v="0"/>
    <s v="Здвинск - Барабинск"/>
    <s v="а/б"/>
    <n v="5"/>
    <s v="км 5+559,74 - _x000a_км 10+559,74"/>
    <s v="ООО &quot;Здвинское ДСУ&quot;"/>
    <x v="99"/>
    <x v="43"/>
    <s v="Окончена"/>
    <m/>
    <m/>
    <m/>
    <m/>
    <d v="2023-10-15T00:00:00"/>
    <m/>
    <m/>
    <m/>
    <m/>
    <m/>
    <d v="2022-10-15T00:00:00"/>
    <m/>
    <m/>
    <d v="2022-04-14T00:00:00"/>
    <n v="1"/>
    <s v="износ горизонтальной разметки"/>
    <m/>
    <m/>
    <m/>
    <m/>
    <s v="Малышкин С.С."/>
    <m/>
    <m/>
    <m/>
    <m/>
    <m/>
  </r>
  <r>
    <n v="109"/>
    <m/>
    <m/>
    <m/>
    <m/>
    <m/>
    <s v="Р"/>
    <x v="0"/>
    <s v="Здвинск - 157 км а/д &quot;К-01&quot;"/>
    <s v="щеб."/>
    <n v="3.4"/>
    <s v="км 0+600 - _x000a_км 4+000"/>
    <s v="ООО &quot;Сибазстрой&quot;"/>
    <x v="100"/>
    <x v="93"/>
    <s v="Действует"/>
    <m/>
    <m/>
    <m/>
    <d v="2023-12-14T00:00:00"/>
    <m/>
    <d v="2027-12-14T00:00:00"/>
    <m/>
    <m/>
    <d v="2026-12-14T00:00:00"/>
    <m/>
    <m/>
    <m/>
    <m/>
    <d v="2022-04-14T00:00:00"/>
    <n v="0"/>
    <m/>
    <m/>
    <m/>
    <m/>
    <m/>
    <s v="Малышкин С.С."/>
    <m/>
    <m/>
    <m/>
    <m/>
    <m/>
  </r>
  <r>
    <n v="110"/>
    <m/>
    <m/>
    <m/>
    <m/>
    <m/>
    <s v="Р"/>
    <x v="1"/>
    <s v="Легостаево - Старососедово"/>
    <s v="щеб."/>
    <n v="1"/>
    <s v="км 2+106"/>
    <s v="ООО &quot;СибДорТехнология&quot;"/>
    <x v="101"/>
    <x v="94"/>
    <s v="Окончена"/>
    <m/>
    <m/>
    <m/>
    <m/>
    <m/>
    <d v="2022-07-20T00:00:00"/>
    <m/>
    <m/>
    <m/>
    <m/>
    <m/>
    <m/>
    <m/>
    <m/>
    <n v="0"/>
    <m/>
    <m/>
    <m/>
    <m/>
    <m/>
    <s v="Каптуревская Д.И."/>
    <m/>
    <m/>
    <m/>
    <m/>
    <m/>
  </r>
  <r>
    <n v="111"/>
    <m/>
    <m/>
    <m/>
    <m/>
    <m/>
    <s v="Р"/>
    <x v="1"/>
    <s v="7 км а/д &quot;Н-0804&quot; - Усть-Чем - 49 км а/д &quot;К-28&quot;"/>
    <s v="щеб."/>
    <n v="3"/>
    <s v="км 1+500 - _x000a_км 4+500"/>
    <s v="ООО &quot;ВЕРТИКАЛЬ&quot;"/>
    <x v="102"/>
    <x v="95"/>
    <s v="Действует"/>
    <m/>
    <m/>
    <m/>
    <d v="2022-06-25T00:00:00"/>
    <m/>
    <m/>
    <d v="2025-06-25T00:00:00"/>
    <m/>
    <d v="2025-06-25T00:00:00"/>
    <m/>
    <m/>
    <m/>
    <m/>
    <m/>
    <n v="0"/>
    <m/>
    <m/>
    <m/>
    <m/>
    <m/>
    <s v="Каптуревская Д.И."/>
    <m/>
    <m/>
    <m/>
    <m/>
    <m/>
  </r>
  <r>
    <n v="112"/>
    <m/>
    <m/>
    <m/>
    <s v="НСО_Р_К-28_123_ТУАД"/>
    <s v="БКД"/>
    <s v="Р"/>
    <x v="1"/>
    <s v="72 км а/д &quot;Р-256&quot; - Легостаево - Чемское - 76 км а/д &quot;К-16&quot; (в гр. района)"/>
    <s v="щеб."/>
    <n v="8.5"/>
    <s v="км 43+990 - _x000a_км 52+490"/>
    <s v="АО &quot;Новосибирскавтодор&quot;"/>
    <x v="84"/>
    <x v="81"/>
    <s v="Действует"/>
    <m/>
    <m/>
    <m/>
    <d v="2023-10-29T00:00:00"/>
    <m/>
    <m/>
    <m/>
    <m/>
    <d v="2026-10-29T00:00:00"/>
    <m/>
    <m/>
    <m/>
    <m/>
    <d v="2022-04-21T00:00:00"/>
    <n v="1"/>
    <s v="Выбоины на покрытии, гребенка, просадки"/>
    <m/>
    <m/>
    <m/>
    <m/>
    <s v="Каптуревская Д.И."/>
    <m/>
    <m/>
    <m/>
    <m/>
    <m/>
  </r>
  <r>
    <n v="113"/>
    <s v="ОС"/>
    <m/>
    <m/>
    <s v="НСО_Р_К-17р_39"/>
    <s v="БКД"/>
    <s v="Р"/>
    <x v="2"/>
    <s v="Новосибирск - Кочки - Павлодар (в пред. РФ)"/>
    <s v="а/б"/>
    <n v="5.5"/>
    <s v="км 351+500 - км 357+000"/>
    <s v="ООО &quot;Вертикаль&quot;"/>
    <x v="103"/>
    <x v="52"/>
    <s v="Окончена"/>
    <m/>
    <m/>
    <m/>
    <d v="2023-09-30T00:00:00"/>
    <m/>
    <m/>
    <m/>
    <m/>
    <m/>
    <m/>
    <m/>
    <m/>
    <m/>
    <d v="2022-04-12T00:00:00"/>
    <n v="0"/>
    <m/>
    <m/>
    <m/>
    <m/>
    <m/>
    <s v="Кузнецов А.Ю."/>
    <m/>
    <m/>
    <m/>
    <m/>
    <m/>
  </r>
  <r>
    <n v="114"/>
    <s v="ОС"/>
    <m/>
    <m/>
    <s v="НСО_РЗ_К-17р_100_ТУАД19"/>
    <s v="БКД"/>
    <s v="Р"/>
    <x v="2"/>
    <s v="Новосибирск - Кочки - Павлодар (в пред. РФ)"/>
    <s v="а/б"/>
    <n v="0.6"/>
    <s v="км 413+550 - _x000a_км 414+150"/>
    <s v="АО &quot;Новосибирскавтодор&quot;"/>
    <x v="104"/>
    <x v="96"/>
    <s v="Действует"/>
    <m/>
    <m/>
    <m/>
    <d v="2025-11-08T00:00:00"/>
    <m/>
    <m/>
    <d v="2024-11-08T00:00:00"/>
    <m/>
    <d v="2024-11-08T00:00:00"/>
    <m/>
    <m/>
    <m/>
    <m/>
    <d v="2022-04-12T00:00:00"/>
    <n v="1"/>
    <m/>
    <m/>
    <m/>
    <m/>
    <m/>
    <s v="Кузнецов А.Ю."/>
    <m/>
    <m/>
    <m/>
    <m/>
    <m/>
  </r>
  <r>
    <n v="115"/>
    <m/>
    <m/>
    <m/>
    <m/>
    <m/>
    <s v="Р"/>
    <x v="2"/>
    <s v="Карасук - Хорошее - Свободный Труд - Калиновка"/>
    <s v="щеб."/>
    <n v="1"/>
    <s v="км 5+281 - _x000a_км 6+281"/>
    <s v="ООО &quot;Люкс&quot;"/>
    <x v="105"/>
    <x v="63"/>
    <s v="Действует"/>
    <m/>
    <m/>
    <m/>
    <d v="2022-06-23T00:00:00"/>
    <m/>
    <m/>
    <m/>
    <m/>
    <d v="2025-06-23T00:00:00"/>
    <m/>
    <m/>
    <m/>
    <m/>
    <m/>
    <n v="0"/>
    <m/>
    <m/>
    <m/>
    <m/>
    <m/>
    <s v="Кузнецов А.Ю."/>
    <m/>
    <m/>
    <m/>
    <m/>
    <m/>
  </r>
  <r>
    <n v="116"/>
    <m/>
    <m/>
    <m/>
    <s v="НСО_ММ_Н-1002_78_ТУАД"/>
    <s v="БКД"/>
    <s v="Р"/>
    <x v="2"/>
    <s v="358 км а/д &quot;К-17р - Кучугур"/>
    <s v="щеб."/>
    <n v="3"/>
    <s v="км 9+281 - _x000a_км 12+281"/>
    <s v="ООО &quot;ВЕРТИКАЛЬ&quot;"/>
    <x v="106"/>
    <x v="97"/>
    <s v="Действует"/>
    <m/>
    <m/>
    <m/>
    <d v="2022-07-07T00:00:00"/>
    <m/>
    <m/>
    <m/>
    <m/>
    <d v="2025-07-07T00:00:00"/>
    <m/>
    <m/>
    <m/>
    <m/>
    <d v="2022-04-12T00:00:00"/>
    <n v="0"/>
    <m/>
    <m/>
    <m/>
    <m/>
    <m/>
    <s v="Кузнецов А.Ю."/>
    <m/>
    <m/>
    <m/>
    <m/>
    <m/>
  </r>
  <r>
    <n v="117"/>
    <s v="ОС"/>
    <m/>
    <m/>
    <s v="НСО_РЗ_К-17р_268_ТУАД"/>
    <s v="БКД"/>
    <s v="Р"/>
    <x v="2"/>
    <s v="Новосибирск - Кочки - Павлодар (в пред. РФ)"/>
    <s v="а/б"/>
    <n v="4.5"/>
    <s v="км 360+000 - _x000a_км 364+500"/>
    <s v="АО &quot;Новосибирскавтодор&quot;"/>
    <x v="107"/>
    <x v="87"/>
    <s v="Действует"/>
    <m/>
    <m/>
    <m/>
    <d v="2025-12-30T00:00:00"/>
    <m/>
    <m/>
    <d v="2026-12-30T00:00:00"/>
    <m/>
    <m/>
    <m/>
    <d v="2022-06-30T00:00:00"/>
    <m/>
    <m/>
    <d v="2022-04-12T00:00:00"/>
    <n v="0"/>
    <m/>
    <m/>
    <m/>
    <m/>
    <m/>
    <s v="Кузнецов А.Ю."/>
    <m/>
    <m/>
    <m/>
    <m/>
    <m/>
  </r>
  <r>
    <n v="118"/>
    <m/>
    <m/>
    <m/>
    <s v="НСО_ММ_Н-1411_47"/>
    <s v="БКД"/>
    <s v="Р"/>
    <x v="20"/>
    <s v="52 км а/д &quot;Н-1408&quot; - Константиновка - Новоалексеевка"/>
    <s v="щеб."/>
    <n v="1"/>
    <s v="км 4+000 - _x000a_км 5+000"/>
    <s v="ООО &quot;НСП&quot;"/>
    <x v="108"/>
    <x v="77"/>
    <s v="Окончена"/>
    <m/>
    <m/>
    <m/>
    <d v="2023-11-15T00:00:00"/>
    <m/>
    <m/>
    <m/>
    <m/>
    <m/>
    <m/>
    <m/>
    <m/>
    <m/>
    <d v="2022-04-12T00:00:00"/>
    <n v="0"/>
    <m/>
    <m/>
    <m/>
    <m/>
    <m/>
    <s v="Шилякин А.А."/>
    <m/>
    <m/>
    <m/>
    <m/>
    <m/>
  </r>
  <r>
    <n v="119"/>
    <m/>
    <m/>
    <m/>
    <s v="НСО_ММ_Н-1412_46"/>
    <s v="БКД"/>
    <s v="Р"/>
    <x v="20"/>
    <s v="66 км а/д &quot;Н-1408&quot;- Ушково - Михайловка"/>
    <s v="щеб."/>
    <n v="5"/>
    <s v="км 16+127 - _x000a_км 21+127 "/>
    <s v="ООО &quot;СтройДорСиб&quot;"/>
    <x v="109"/>
    <x v="98"/>
    <s v="Действует"/>
    <m/>
    <m/>
    <m/>
    <d v="2024-09-24T00:00:00"/>
    <m/>
    <m/>
    <m/>
    <m/>
    <d v="2022-09-24T00:00:00"/>
    <m/>
    <m/>
    <m/>
    <m/>
    <d v="2022-04-12T00:00:00"/>
    <n v="0"/>
    <m/>
    <m/>
    <m/>
    <m/>
    <m/>
    <s v="Шилякин А.А."/>
    <m/>
    <s v="Звонок (устно)"/>
    <s v="Явился"/>
    <m/>
    <m/>
  </r>
  <r>
    <n v="120"/>
    <m/>
    <m/>
    <m/>
    <s v="НСО_Р_К-04_133_ТУАД"/>
    <s v="БКД"/>
    <s v="Р"/>
    <x v="20"/>
    <s v="Куйбышев - Северное"/>
    <s v="а/б"/>
    <n v="5"/>
    <s v="км 24+000 - _x000a_км 29+000"/>
    <s v="АО &quot;Новосибирскавтодор&quot;"/>
    <x v="75"/>
    <x v="99"/>
    <s v="Действует"/>
    <m/>
    <m/>
    <m/>
    <d v="2025-09-24T00:00:00"/>
    <m/>
    <d v="2027-09-24T00:00:00"/>
    <m/>
    <m/>
    <d v="2026-09-24T00:00:00"/>
    <m/>
    <m/>
    <m/>
    <m/>
    <d v="2022-04-12T00:00:00"/>
    <n v="1"/>
    <m/>
    <m/>
    <m/>
    <m/>
    <m/>
    <s v="Шилякин А.А."/>
    <m/>
    <m/>
    <m/>
    <m/>
    <m/>
  </r>
  <r>
    <n v="121"/>
    <s v="ОС"/>
    <m/>
    <m/>
    <s v="НСО_Р_К-23_134_ТУАД"/>
    <s v="БКД"/>
    <s v="Р"/>
    <x v="20"/>
    <s v="Барабинск - Куйбышев"/>
    <s v="а/б"/>
    <n v="0.26100000000000001"/>
    <s v="км 9+853 - _x000a_км 10+114"/>
    <s v="АО &quot;Новосибирскавтодор&quot;"/>
    <x v="110"/>
    <x v="100"/>
    <s v="Действует"/>
    <m/>
    <m/>
    <m/>
    <d v="2025-08-13T00:00:00"/>
    <m/>
    <m/>
    <d v="2026-08-13T00:00:00"/>
    <m/>
    <d v="2026-08-13T00:00:00"/>
    <m/>
    <m/>
    <m/>
    <m/>
    <d v="2022-04-11T00:00:00"/>
    <n v="1"/>
    <s v="износ горизонтальной разметки 1.7.1,14.1"/>
    <m/>
    <m/>
    <m/>
    <m/>
    <s v="Шилякин А.А."/>
    <m/>
    <m/>
    <m/>
    <m/>
    <m/>
  </r>
  <r>
    <n v="122"/>
    <m/>
    <m/>
    <m/>
    <s v="НСО_ММ_Н-1429_135_ТУАД"/>
    <s v="БКД"/>
    <s v="Р"/>
    <x v="20"/>
    <s v="Абрамово - Старогребенщиково - Осинцево"/>
    <s v="щеб."/>
    <n v="3"/>
    <s v="км 6+926 -_x000a_км 9+926"/>
    <s v="ООО &quot;Стройдорсиб&quot;"/>
    <x v="111"/>
    <x v="101"/>
    <s v="Действует"/>
    <m/>
    <m/>
    <m/>
    <d v="2023-11-25T00:00:00"/>
    <m/>
    <d v="2027-11-25T00:00:00"/>
    <m/>
    <m/>
    <d v="2026-11-25T00:00:00"/>
    <m/>
    <m/>
    <m/>
    <m/>
    <d v="2022-04-13T00:00:00"/>
    <n v="0"/>
    <m/>
    <m/>
    <m/>
    <m/>
    <m/>
    <s v="Шилякин А.А."/>
    <m/>
    <m/>
    <m/>
    <m/>
    <m/>
  </r>
  <r>
    <n v="123"/>
    <m/>
    <m/>
    <m/>
    <s v="НСО_ММ_Н-1412_136_ТУАД"/>
    <s v="БКД"/>
    <s v="Р"/>
    <x v="20"/>
    <s v="66 км а/д &quot;Н-1408&quot;- Ушково - Михайловка"/>
    <s v="щеб."/>
    <n v="3"/>
    <s v="км 24+127 - _x000a_км 27+127"/>
    <s v="ООО &quot;Стройдорсиб&quot;"/>
    <x v="111"/>
    <x v="43"/>
    <s v="Действует"/>
    <m/>
    <m/>
    <m/>
    <d v="2023-10-15T00:00:00"/>
    <m/>
    <m/>
    <m/>
    <m/>
    <d v="2026-10-15T00:00:00"/>
    <m/>
    <m/>
    <m/>
    <m/>
    <d v="2022-04-12T00:00:00"/>
    <n v="0"/>
    <m/>
    <m/>
    <m/>
    <m/>
    <m/>
    <s v="Шилякин А.А."/>
    <m/>
    <m/>
    <m/>
    <m/>
    <m/>
  </r>
  <r>
    <n v="124"/>
    <m/>
    <m/>
    <m/>
    <s v="НСО_ММ_Н-1425_137_ТУАД"/>
    <s v="БКД"/>
    <s v="Р"/>
    <x v="20"/>
    <s v="Куйбышев - Кондусла - гр. Убинского района"/>
    <s v="щеб."/>
    <n v="3"/>
    <s v="км 15+000 - _x000a_км 18+000"/>
    <s v="ООО &quot;СтройКабель&quot;"/>
    <x v="112"/>
    <x v="88"/>
    <s v="Действует"/>
    <m/>
    <m/>
    <m/>
    <d v="2023-10-21T00:00:00"/>
    <m/>
    <m/>
    <m/>
    <m/>
    <d v="2026-10-21T00:00:00"/>
    <m/>
    <m/>
    <m/>
    <m/>
    <d v="2022-04-12T00:00:00"/>
    <n v="0"/>
    <m/>
    <m/>
    <m/>
    <m/>
    <m/>
    <s v="Шилякин А.А."/>
    <m/>
    <m/>
    <m/>
    <m/>
    <m/>
  </r>
  <r>
    <n v="125"/>
    <m/>
    <m/>
    <m/>
    <s v="НСО_ММ_Н-1426_138_ТУАД"/>
    <s v="БКД"/>
    <s v="Р"/>
    <x v="20"/>
    <s v="37 км а/д &quot;К-22&quot; - Булатово - аул Омь"/>
    <s v="щеб."/>
    <n v="2.0099999999999998"/>
    <s v="км 1+000 - _x000a_км 3+010"/>
    <s v="ООО &quot;Стройдорсиб&quot;"/>
    <x v="111"/>
    <x v="68"/>
    <s v="Действует"/>
    <m/>
    <m/>
    <m/>
    <d v="2023-11-12T00:00:00"/>
    <m/>
    <m/>
    <d v="2026-11-12T00:00:00"/>
    <m/>
    <d v="2026-11-12T00:00:00"/>
    <m/>
    <m/>
    <m/>
    <m/>
    <d v="2022-04-13T00:00:00"/>
    <n v="0"/>
    <m/>
    <m/>
    <m/>
    <m/>
    <m/>
    <s v="Шилякин А.А."/>
    <m/>
    <m/>
    <m/>
    <m/>
    <m/>
  </r>
  <r>
    <n v="126"/>
    <s v="ОС"/>
    <m/>
    <m/>
    <s v="НСО_Р_К-01_48"/>
    <s v="БКД"/>
    <s v="Р"/>
    <x v="3"/>
    <s v="992 км а/д &quot;Р-254&quot; - Купино - Карасук"/>
    <s v="а/б"/>
    <n v="6"/>
    <s v="км 141+970- _x000a_км 142+970;_x000a_км 172+000 - _x000a_ км 173+000; _x000a_км 173+000 - _x000a_км 177+000"/>
    <s v="АО &quot;Новосибирскавтодор&quot;"/>
    <x v="113"/>
    <x v="22"/>
    <s v="Окончена"/>
    <m/>
    <m/>
    <m/>
    <d v="2023-10-31T00:00:00"/>
    <m/>
    <m/>
    <m/>
    <m/>
    <m/>
    <m/>
    <m/>
    <m/>
    <m/>
    <d v="2022-04-12T00:00:00"/>
    <n v="0"/>
    <m/>
    <m/>
    <m/>
    <m/>
    <m/>
    <s v="Мелконян С.А."/>
    <m/>
    <m/>
    <m/>
    <m/>
    <m/>
  </r>
  <r>
    <n v="127"/>
    <s v="ОС"/>
    <m/>
    <m/>
    <m/>
    <m/>
    <s v="Р"/>
    <x v="3"/>
    <s v="992 км а/д &quot;Р-254&quot; - Купино - Карасук"/>
    <s v="а/б"/>
    <n v="1.35"/>
    <s v="км 168+600 - _x000a_км 169+570;_x000a_км 169+600 - _x000a_км 169+780"/>
    <s v="АО &quot;Новосибирскавтодор&quot;"/>
    <x v="114"/>
    <x v="102"/>
    <s v="Действует"/>
    <d v="2024-08-06T00:00:00"/>
    <m/>
    <d v="2023-08-06T00:00:00"/>
    <d v="2022-08-06T00:00:00"/>
    <m/>
    <m/>
    <m/>
    <m/>
    <m/>
    <m/>
    <m/>
    <m/>
    <m/>
    <m/>
    <n v="0"/>
    <m/>
    <m/>
    <m/>
    <m/>
    <m/>
    <s v="Мелконян С.А."/>
    <m/>
    <m/>
    <m/>
    <m/>
    <m/>
  </r>
  <r>
    <n v="128"/>
    <m/>
    <m/>
    <m/>
    <m/>
    <m/>
    <s v="Р"/>
    <x v="3"/>
    <s v="Здвинск - 157 км а/д &quot;К-01&quot;"/>
    <s v="щеб."/>
    <n v="1.5"/>
    <s v="км 99+000 - _x000a_км 100+500"/>
    <s v="ООО &quot;Люкс&quot;"/>
    <x v="115"/>
    <x v="103"/>
    <s v="Действует"/>
    <m/>
    <m/>
    <m/>
    <d v="2022-08-31T00:00:00"/>
    <m/>
    <m/>
    <m/>
    <m/>
    <d v="2025-08-31T00:00:00"/>
    <m/>
    <m/>
    <m/>
    <m/>
    <m/>
    <n v="0"/>
    <m/>
    <m/>
    <m/>
    <m/>
    <m/>
    <s v="Мелконян С.А."/>
    <m/>
    <m/>
    <m/>
    <m/>
    <m/>
  </r>
  <r>
    <n v="129"/>
    <s v="ОС"/>
    <m/>
    <m/>
    <s v="НСО_Р_К-01_83_ТУАД"/>
    <s v="БКД"/>
    <s v="Р"/>
    <x v="3"/>
    <s v="992 км а/д &quot;Р-254&quot; - Купино - Карасук"/>
    <s v="а/б"/>
    <n v="2.17"/>
    <s v="км 161+195 - _x000a_км 163+365"/>
    <s v="ООО &quot;Вертикаль&quot;"/>
    <x v="116"/>
    <x v="98"/>
    <s v="Действует"/>
    <m/>
    <m/>
    <m/>
    <d v="2024-09-24T00:00:00"/>
    <m/>
    <m/>
    <m/>
    <m/>
    <d v="2025-09-24T00:00:00"/>
    <m/>
    <m/>
    <m/>
    <m/>
    <d v="2022-04-12T00:00:00"/>
    <n v="0"/>
    <m/>
    <m/>
    <m/>
    <m/>
    <m/>
    <s v="Мелконян С.А."/>
    <m/>
    <s v="Звонок (устно)"/>
    <s v="Явился"/>
    <m/>
    <m/>
  </r>
  <r>
    <n v="130"/>
    <s v="ОС"/>
    <m/>
    <m/>
    <s v="НСО_РЗ_К-01_169_ТУАД"/>
    <s v="БКД"/>
    <s v="Р"/>
    <x v="3"/>
    <s v="992 км а/д &quot;Р-254&quot; - Купино - Карасук"/>
    <s v="а/б _x000a_"/>
    <n v="3.83"/>
    <s v="км 142+970 - _x000a_км 146+800"/>
    <s v="ООО &quot;Вертикаль&quot;"/>
    <x v="116"/>
    <x v="104"/>
    <s v="Действует"/>
    <m/>
    <m/>
    <m/>
    <d v="2025-11-08T00:00:00"/>
    <m/>
    <m/>
    <m/>
    <m/>
    <d v="2026-11-08T00:00:00"/>
    <m/>
    <d v="2022-11-08T00:00:00"/>
    <m/>
    <m/>
    <d v="2022-04-12T00:00:00"/>
    <n v="0"/>
    <m/>
    <m/>
    <m/>
    <m/>
    <m/>
    <s v="Мелконян С.А."/>
    <m/>
    <m/>
    <m/>
    <m/>
    <m/>
  </r>
  <r>
    <n v="131"/>
    <m/>
    <m/>
    <m/>
    <s v="НСО_ММ_Н-1635_255_ТУАД"/>
    <s v="БКД"/>
    <s v="Р"/>
    <x v="3"/>
    <s v="20 км а/д &quot;Н-1612&quot; - Яркуль"/>
    <s v="щеб."/>
    <n v="1.542"/>
    <s v="км 0+000 - _x000a_км 1+542,17"/>
    <s v="ООО &quot;Вертикаль&quot;"/>
    <x v="117"/>
    <x v="72"/>
    <s v="Действует"/>
    <m/>
    <m/>
    <m/>
    <d v="2023-11-26T00:00:00"/>
    <m/>
    <m/>
    <m/>
    <m/>
    <d v="2026-11-26T00:00:00"/>
    <m/>
    <m/>
    <m/>
    <m/>
    <d v="2022-04-12T00:00:00"/>
    <n v="0"/>
    <m/>
    <m/>
    <m/>
    <m/>
    <m/>
    <s v="Мелконян С.А."/>
    <m/>
    <m/>
    <m/>
    <m/>
    <m/>
  </r>
  <r>
    <n v="132"/>
    <m/>
    <m/>
    <m/>
    <s v="НСО_Р_К-27_44"/>
    <s v="БКД"/>
    <s v="Р"/>
    <x v="18"/>
    <s v="296 км а/д &quot;К-17р&quot; - Полойка - Травное - Довольное (в гр. района)"/>
    <s v="щеб."/>
    <n v="1.75"/>
    <s v="км 0+000 - _x000a_км 1+750"/>
    <s v="ООО ПК &quot;Ивестстройпроект&quot;"/>
    <x v="118"/>
    <x v="84"/>
    <s v="Окончена"/>
    <m/>
    <m/>
    <m/>
    <d v="2023-07-23T00:00:00"/>
    <m/>
    <m/>
    <m/>
    <m/>
    <m/>
    <m/>
    <m/>
    <m/>
    <m/>
    <d v="2022-04-11T00:00:00"/>
    <n v="0"/>
    <m/>
    <m/>
    <m/>
    <m/>
    <m/>
    <s v="Кузнецов А.Ю."/>
    <m/>
    <m/>
    <m/>
    <m/>
    <m/>
  </r>
  <r>
    <n v="133"/>
    <s v="ОС"/>
    <m/>
    <m/>
    <s v="НСО_Р_К-17р_45"/>
    <s v="БКД"/>
    <s v="Р"/>
    <x v="18"/>
    <s v="Новосибирск - Кочки - Павлодар (в пред. РФ)"/>
    <s v="а/б"/>
    <n v="5.4980000000000002"/>
    <s v="км 286+400 - _x000a_км 291+888 "/>
    <s v="ООО ПК &quot;Ивестстройпроект&quot;"/>
    <x v="119"/>
    <x v="96"/>
    <s v="Окончена"/>
    <m/>
    <m/>
    <m/>
    <d v="2023-11-08T00:00:00"/>
    <m/>
    <m/>
    <m/>
    <m/>
    <m/>
    <m/>
    <m/>
    <m/>
    <m/>
    <d v="2022-04-11T00:00:00"/>
    <n v="0"/>
    <m/>
    <m/>
    <m/>
    <m/>
    <m/>
    <s v="Кузнецов А.Ю."/>
    <m/>
    <m/>
    <m/>
    <m/>
    <m/>
  </r>
  <r>
    <n v="134"/>
    <m/>
    <m/>
    <m/>
    <m/>
    <m/>
    <s v="Р"/>
    <x v="18"/>
    <s v="296 км а/д &quot;К-17р&quot; - Полойка - Травное - Довольное (в гр. района)"/>
    <s v="щеб."/>
    <n v="1.35"/>
    <s v="км 28+412 - _x000a_км 29+762"/>
    <s v="ООО &quot;Новосибирскагропромдорстрой&quot;"/>
    <x v="120"/>
    <x v="105"/>
    <s v="Действует"/>
    <m/>
    <m/>
    <m/>
    <m/>
    <m/>
    <d v="2024-08-24T00:00:00"/>
    <m/>
    <m/>
    <m/>
    <m/>
    <m/>
    <m/>
    <m/>
    <m/>
    <n v="0"/>
    <m/>
    <m/>
    <m/>
    <m/>
    <m/>
    <s v="Кузнецов А.Ю."/>
    <m/>
    <m/>
    <m/>
    <m/>
    <m/>
  </r>
  <r>
    <n v="135"/>
    <m/>
    <m/>
    <m/>
    <m/>
    <m/>
    <s v="Р"/>
    <x v="18"/>
    <s v="296 км а/д &quot;К-17р&quot; - Полойка - Травное - Довольное (в гр. района)"/>
    <s v="щеб."/>
    <n v="1.3"/>
    <s v="км 19+350 - _x000a_км 20+650"/>
    <s v="ООО &quot;ИнвестСтройПроект&quot;"/>
    <x v="121"/>
    <x v="106"/>
    <s v="Действует"/>
    <m/>
    <m/>
    <m/>
    <d v="2022-09-21T00:00:00"/>
    <m/>
    <m/>
    <m/>
    <m/>
    <d v="2025-09-21T00:00:00"/>
    <m/>
    <m/>
    <m/>
    <m/>
    <m/>
    <n v="0"/>
    <m/>
    <m/>
    <m/>
    <m/>
    <m/>
    <s v="Кузнецов А.Ю."/>
    <m/>
    <m/>
    <m/>
    <m/>
    <m/>
  </r>
  <r>
    <n v="136"/>
    <m/>
    <m/>
    <m/>
    <m/>
    <m/>
    <s v="Р"/>
    <x v="18"/>
    <s v="296 км а/д &quot;К-17р&quot; - Полойка - Травное - Довольное (в гр. района)"/>
    <s v="щеб."/>
    <n v="4"/>
    <s v="км 12+706 - _x000a_км 16+706"/>
    <s v="ООО &quot;ИнвестСтройПроект&quot;"/>
    <x v="122"/>
    <x v="103"/>
    <s v="Действует"/>
    <m/>
    <m/>
    <m/>
    <d v="2022-08-31T00:00:00"/>
    <m/>
    <m/>
    <m/>
    <m/>
    <d v="2025-08-31T00:00:00"/>
    <m/>
    <m/>
    <m/>
    <m/>
    <m/>
    <n v="0"/>
    <m/>
    <m/>
    <m/>
    <m/>
    <m/>
    <s v="Кузнецов А.Ю."/>
    <m/>
    <m/>
    <m/>
    <m/>
    <m/>
  </r>
  <r>
    <n v="137"/>
    <s v="ОС"/>
    <m/>
    <m/>
    <s v="НСО_ММ_К-17р_106_ТУАД"/>
    <s v="БКД"/>
    <s v="Р"/>
    <x v="18"/>
    <s v="Новосибирск - Кочки - Павлодар (в пред. РФ)"/>
    <s v="а/б"/>
    <n v="4.9939999999999998"/>
    <s v="км 281+406 - _x000a_км 286+400 "/>
    <s v="ООО &quot;ИнвестСтройПроект&quot;"/>
    <x v="123"/>
    <x v="107"/>
    <s v="Действует"/>
    <m/>
    <m/>
    <m/>
    <d v="2024-08-10T00:00:00"/>
    <m/>
    <m/>
    <m/>
    <m/>
    <d v="2030-08-10T00:00:00"/>
    <m/>
    <m/>
    <m/>
    <m/>
    <d v="2022-04-11T00:00:00"/>
    <n v="0"/>
    <m/>
    <m/>
    <m/>
    <m/>
    <m/>
    <s v="Кузнецов А.Ю."/>
    <m/>
    <m/>
    <m/>
    <m/>
    <m/>
  </r>
  <r>
    <n v="138"/>
    <m/>
    <m/>
    <m/>
    <s v="НСО_ММ_Н-1517_107_ТУАД"/>
    <s v="БКД"/>
    <s v="Р"/>
    <x v="18"/>
    <s v="15 км а/д &quot;К-27&quot; - Луговой"/>
    <s v="щеб"/>
    <n v="4.1820000000000004"/>
    <s v="км 2+615 - _x000a_км 6+797"/>
    <s v="ООО &quot;ИнвестСтройПроект&quot;"/>
    <x v="124"/>
    <x v="108"/>
    <s v="Действует"/>
    <m/>
    <m/>
    <m/>
    <d v="2022-12-20T00:00:00"/>
    <m/>
    <m/>
    <m/>
    <m/>
    <d v="2025-12-20T00:00:00"/>
    <m/>
    <m/>
    <m/>
    <m/>
    <d v="2022-04-11T00:00:00"/>
    <n v="0"/>
    <m/>
    <m/>
    <m/>
    <m/>
    <m/>
    <s v="Кузнецов А.Ю."/>
    <m/>
    <m/>
    <m/>
    <m/>
    <m/>
  </r>
  <r>
    <n v="139"/>
    <m/>
    <m/>
    <m/>
    <s v="НСО_РЗ_К-27_268_ТУАД"/>
    <s v="БКД"/>
    <s v="Р"/>
    <x v="18"/>
    <s v="296 км а/д &quot;К-17р&quot; - Полойка - Травное - Довольное (в гр. района)"/>
    <s v="щеб."/>
    <n v="2"/>
    <s v="км 3+750 - _x000a_км 5+750 "/>
    <s v="ИП Диденко Д.А."/>
    <x v="125"/>
    <x v="109"/>
    <s v="Действует"/>
    <m/>
    <m/>
    <m/>
    <d v="2023-07-20T00:00:00"/>
    <m/>
    <m/>
    <m/>
    <m/>
    <d v="2026-07-20T00:00:00"/>
    <m/>
    <m/>
    <m/>
    <m/>
    <d v="2022-04-11T00:00:00"/>
    <n v="0"/>
    <m/>
    <m/>
    <m/>
    <m/>
    <m/>
    <s v="Кузнецов А.Ю."/>
    <m/>
    <m/>
    <m/>
    <m/>
    <m/>
  </r>
  <r>
    <n v="140"/>
    <m/>
    <m/>
    <m/>
    <s v="НСО_Р_К-27_131_ТУАД"/>
    <s v="БКД"/>
    <s v="Р"/>
    <x v="18"/>
    <s v="296 км а/д &quot;К-17р&quot; - Полойка - Травное - Довольное (в гр. района)"/>
    <s v="щеб."/>
    <n v="2"/>
    <s v="км 1+750 - _x000a_км 3+750"/>
    <s v="ООО &quot;Инвестстройпроект&quot;"/>
    <x v="126"/>
    <x v="110"/>
    <s v="Действует"/>
    <m/>
    <m/>
    <m/>
    <d v="2023-09-07T00:00:00"/>
    <m/>
    <m/>
    <m/>
    <m/>
    <d v="2026-09-07T00:00:00"/>
    <m/>
    <m/>
    <m/>
    <m/>
    <d v="2022-04-11T00:00:00"/>
    <n v="0"/>
    <m/>
    <m/>
    <m/>
    <m/>
    <m/>
    <s v="Кузнецов А.Ю."/>
    <m/>
    <m/>
    <m/>
    <m/>
    <m/>
  </r>
  <r>
    <n v="141"/>
    <m/>
    <m/>
    <m/>
    <s v="НСО_Р_К-27_131_ТУАД"/>
    <s v="БКД"/>
    <s v="Р"/>
    <x v="18"/>
    <s v="296 км а/д &quot;К-17р&quot; - Полойка - Травное - Довольное (в гр. района)"/>
    <s v="щеб."/>
    <n v="1.1000000000000001"/>
    <s v="км 18+250 - _x000a_км 19+350"/>
    <s v="ООО &quot;Инвестстройпроект&quot;"/>
    <x v="127"/>
    <x v="111"/>
    <s v="Действует"/>
    <m/>
    <m/>
    <m/>
    <d v="2023-07-05T00:00:00"/>
    <m/>
    <m/>
    <m/>
    <m/>
    <d v="2026-07-05T00:00:00"/>
    <m/>
    <m/>
    <m/>
    <m/>
    <d v="2022-04-11T00:00:00"/>
    <n v="0"/>
    <m/>
    <m/>
    <m/>
    <m/>
    <m/>
    <s v="Кузнецов А.Ю."/>
    <m/>
    <m/>
    <m/>
    <m/>
    <m/>
  </r>
  <r>
    <n v="142"/>
    <m/>
    <m/>
    <m/>
    <s v="НСО_Р_К-27_131_ТУАД"/>
    <s v="БКД"/>
    <s v="Р"/>
    <x v="18"/>
    <s v="296 км а/д &quot;К-17р&quot; - Полойка - Травное - Довольное (в гр. района)"/>
    <s v="щеб."/>
    <n v="1.544"/>
    <s v="км 16+706 - _x000a_км 18+250"/>
    <s v="ИП Диденко Д.А."/>
    <x v="128"/>
    <x v="112"/>
    <s v="Действует"/>
    <m/>
    <m/>
    <m/>
    <d v="2023-08-25T00:00:00"/>
    <m/>
    <m/>
    <m/>
    <m/>
    <d v="2026-08-25T00:00:00"/>
    <m/>
    <m/>
    <m/>
    <m/>
    <d v="2022-04-11T00:00:00"/>
    <n v="0"/>
    <m/>
    <m/>
    <m/>
    <m/>
    <m/>
    <s v="Кузнецов А.Ю."/>
    <m/>
    <m/>
    <m/>
    <m/>
    <m/>
  </r>
  <r>
    <n v="143"/>
    <s v="ОС"/>
    <m/>
    <m/>
    <s v="НСО_Р_К-17р_132_ТУАД"/>
    <s v="БКД"/>
    <s v="Р"/>
    <x v="18"/>
    <s v="Новосибирск - Кочки - Павлодар (в пред. РФ)"/>
    <s v="а/б"/>
    <n v="4.0780000000000003"/>
    <s v="км 277+328 - _x000a_км 281+406"/>
    <s v="ООО &quot;Инвестстройпроект&quot;"/>
    <x v="129"/>
    <x v="113"/>
    <s v="Действует"/>
    <m/>
    <m/>
    <m/>
    <d v="2025-08-11T00:00:00"/>
    <m/>
    <m/>
    <d v="2026-08-11T00:00:00"/>
    <m/>
    <d v="2026-08-11T00:00:00"/>
    <m/>
    <m/>
    <m/>
    <m/>
    <d v="2022-04-11T00:00:00"/>
    <n v="0"/>
    <m/>
    <m/>
    <m/>
    <m/>
    <m/>
    <s v="Кузнецов А.Ю."/>
    <m/>
    <m/>
    <m/>
    <m/>
    <m/>
  </r>
  <r>
    <n v="144"/>
    <m/>
    <m/>
    <m/>
    <s v="НСО_ММ_Н-0901_40"/>
    <s v="БКД"/>
    <s v="Р"/>
    <x v="4"/>
    <s v="Каргат - Маршанское"/>
    <s v="а/б"/>
    <n v="1.948"/>
    <s v="км 9+000 - _x000a_км 10+948"/>
    <s v="ООО &quot;Новосибирскагропромдорстрой&quot;"/>
    <x v="130"/>
    <x v="114"/>
    <s v="Действует"/>
    <d v="2023-09-20T00:00:00"/>
    <m/>
    <m/>
    <d v="2023-09-20T00:00:00"/>
    <m/>
    <d v="2024-09-20T00:00:00"/>
    <d v="2023-09-20T00:00:00"/>
    <m/>
    <m/>
    <m/>
    <m/>
    <m/>
    <m/>
    <d v="2022-04-18T00:00:00"/>
    <n v="0"/>
    <m/>
    <m/>
    <m/>
    <m/>
    <m/>
    <s v="Токарев С.В."/>
    <m/>
    <m/>
    <m/>
    <m/>
    <m/>
  </r>
  <r>
    <n v="145"/>
    <m/>
    <m/>
    <m/>
    <m/>
    <m/>
    <s v="Р"/>
    <x v="4"/>
    <s v="35 км а/д &quot;Н-0901&quot; - Иванкино"/>
    <s v="щеб."/>
    <n v="1"/>
    <s v="км 4+480 - _x000a_км 5+600"/>
    <s v="ООО &quot;Новосибирскагропромдорстрой&quot;"/>
    <x v="131"/>
    <x v="21"/>
    <s v="Действует"/>
    <m/>
    <m/>
    <m/>
    <d v="2022-10-09T00:00:00"/>
    <m/>
    <m/>
    <m/>
    <m/>
    <d v="2025-10-09T00:00:00"/>
    <m/>
    <m/>
    <m/>
    <m/>
    <m/>
    <n v="0"/>
    <m/>
    <m/>
    <m/>
    <m/>
    <m/>
    <s v="Токарев С.В."/>
    <m/>
    <m/>
    <m/>
    <m/>
    <m/>
  </r>
  <r>
    <n v="146"/>
    <m/>
    <m/>
    <m/>
    <s v="НСО_ММ_Н-0903_79_ТУАД"/>
    <s v="БКД"/>
    <s v="Р"/>
    <x v="4"/>
    <s v="10 км а/д &quot;Н-0904&quot; - Мусы"/>
    <s v="щеб."/>
    <n v="3.1890000000000001"/>
    <s v="км 0+024 - _x000a_км 1+920; _x000a_км 14+279 - _x000a_км 15+572"/>
    <s v="ООО &quot;Новосибирскагропромдорстрой&quot;"/>
    <x v="132"/>
    <x v="65"/>
    <s v="Действует"/>
    <m/>
    <m/>
    <m/>
    <d v="2022-08-13T00:00:00"/>
    <m/>
    <m/>
    <m/>
    <m/>
    <d v="2025-08-13T00:00:00"/>
    <m/>
    <m/>
    <m/>
    <m/>
    <d v="2022-04-18T00:00:00"/>
    <n v="0"/>
    <m/>
    <m/>
    <m/>
    <m/>
    <m/>
    <s v="Токарев С.В."/>
    <m/>
    <m/>
    <m/>
    <m/>
    <m/>
  </r>
  <r>
    <n v="147"/>
    <m/>
    <m/>
    <m/>
    <m/>
    <m/>
    <s v="Р"/>
    <x v="4"/>
    <s v="1282 км а/д &quot;М-51&quot; - Форпост-Каргат - Верх-Каргат - Натальинский"/>
    <s v="щеб."/>
    <n v="1"/>
    <s v="км 29+537 - _x000a_км 30+537"/>
    <s v="ООО &quot;Новосибирскагропромдорстрой&quot;"/>
    <x v="133"/>
    <x v="115"/>
    <s v="Действует"/>
    <m/>
    <m/>
    <m/>
    <d v="2022-09-04T00:00:00"/>
    <m/>
    <m/>
    <m/>
    <m/>
    <d v="2025-09-04T00:00:00"/>
    <m/>
    <m/>
    <m/>
    <m/>
    <m/>
    <n v="0"/>
    <m/>
    <m/>
    <m/>
    <m/>
    <m/>
    <s v="Токарев С.В."/>
    <m/>
    <m/>
    <m/>
    <m/>
    <m/>
  </r>
  <r>
    <n v="148"/>
    <m/>
    <m/>
    <m/>
    <s v="НСО_Р_К-35_125_ТУАД"/>
    <s v="БКД"/>
    <s v="Р"/>
    <x v="4"/>
    <s v="1286 км а/д &quot;Р-254&quot; - Каргат (восточный)"/>
    <s v="а/б _x000a_"/>
    <n v="2.0009999999999999"/>
    <s v="км 0+000 - _x000a_км 2+001"/>
    <s v="ООО &quot;Дорстройцентр&quot;"/>
    <x v="134"/>
    <x v="116"/>
    <s v="Действует"/>
    <m/>
    <m/>
    <m/>
    <d v="2025-10-22T00:00:00"/>
    <m/>
    <m/>
    <m/>
    <m/>
    <d v="2026-10-22T00:00:00"/>
    <m/>
    <d v="2022-10-22T00:00:00"/>
    <m/>
    <m/>
    <d v="2022-04-18T00:00:00"/>
    <n v="1"/>
    <m/>
    <m/>
    <m/>
    <m/>
    <m/>
    <s v="Токарев С.В."/>
    <m/>
    <m/>
    <m/>
    <m/>
    <m/>
  </r>
  <r>
    <n v="149"/>
    <m/>
    <m/>
    <m/>
    <s v="НСО_ММ_Н-09095_256_ТУАД"/>
    <s v="БКД"/>
    <s v="Р"/>
    <x v="4"/>
    <s v="35 км а/д &quot;Н-0901&quot; - Иванкино"/>
    <s v="щеб."/>
    <n v="1.2"/>
    <s v="км 5+600 - _x000a_км 6+800"/>
    <s v="ООО &quot;Новосибирскагропромдорстрой&quot;"/>
    <x v="135"/>
    <x v="117"/>
    <s v="Действует"/>
    <m/>
    <m/>
    <m/>
    <d v="2023-08-26T00:00:00"/>
    <m/>
    <m/>
    <m/>
    <m/>
    <d v="2026-08-26T00:00:00"/>
    <m/>
    <m/>
    <m/>
    <m/>
    <d v="2022-04-18T00:00:00"/>
    <n v="0"/>
    <m/>
    <m/>
    <m/>
    <m/>
    <m/>
    <s v="Токарев С.В."/>
    <m/>
    <m/>
    <m/>
    <m/>
    <m/>
  </r>
  <r>
    <n v="150"/>
    <m/>
    <m/>
    <m/>
    <s v="НСО_ММ_Н-1309п2_43"/>
    <s v="БКД"/>
    <s v="Р"/>
    <x v="19"/>
    <s v="Подъезд к с. Красная Сибирь\2 км\"/>
    <s v="щеб."/>
    <n v="2.0529999999999999"/>
    <s v="км 0+756 - _x000a_км 2+809"/>
    <s v="ООО &quot;СИБАГРОСТРОЙ&quot;"/>
    <x v="136"/>
    <x v="118"/>
    <s v="Действует"/>
    <m/>
    <m/>
    <m/>
    <d v="2023-12-25T00:00:00"/>
    <m/>
    <m/>
    <d v="2024-12-25T00:00:00"/>
    <m/>
    <m/>
    <m/>
    <m/>
    <m/>
    <m/>
    <d v="2022-04-19T00:00:00"/>
    <n v="0"/>
    <m/>
    <m/>
    <m/>
    <m/>
    <m/>
    <s v="Ким К.П."/>
    <m/>
    <m/>
    <m/>
    <m/>
    <m/>
  </r>
  <r>
    <n v="151"/>
    <m/>
    <m/>
    <m/>
    <m/>
    <m/>
    <s v="Р"/>
    <x v="19"/>
    <s v="182 км а/д &quot;К-17р&quot; - Республиканский"/>
    <s v="а/б"/>
    <n v="1"/>
    <s v="км 2+564 - _x000a_км 3+564"/>
    <s v="ООО &quot;АвтоСтрой&quot;"/>
    <x v="137"/>
    <x v="119"/>
    <s v="Действует"/>
    <m/>
    <m/>
    <m/>
    <d v="2027-10-27T00:00:00"/>
    <m/>
    <m/>
    <m/>
    <m/>
    <d v="2025-10-27T00:00:00"/>
    <m/>
    <m/>
    <m/>
    <m/>
    <m/>
    <n v="0"/>
    <m/>
    <m/>
    <m/>
    <m/>
    <m/>
    <s v="Ким К.П."/>
    <m/>
    <m/>
    <m/>
    <m/>
    <m/>
  </r>
  <r>
    <n v="152"/>
    <s v="ОС"/>
    <m/>
    <m/>
    <s v="НСО_Р_К-17р_82_ТУАД"/>
    <s v="БКД"/>
    <s v="Р"/>
    <x v="19"/>
    <s v="Новосибирск - Кочки - Павлодар (в пред. РФ)"/>
    <s v="а/б"/>
    <n v="3"/>
    <s v="км 229+000 - _x000a_км 232+000"/>
    <s v="АО &quot;Новосибирскавтодор&quot;"/>
    <x v="138"/>
    <x v="120"/>
    <s v="Действует"/>
    <m/>
    <m/>
    <m/>
    <d v="2026-08-28T00:00:00"/>
    <m/>
    <m/>
    <m/>
    <m/>
    <d v="2025-08-28T00:00:00"/>
    <m/>
    <m/>
    <m/>
    <m/>
    <d v="2022-04-19T00:00:00"/>
    <n v="0"/>
    <m/>
    <m/>
    <m/>
    <m/>
    <m/>
    <s v="Ким К.П."/>
    <m/>
    <m/>
    <m/>
    <m/>
    <m/>
  </r>
  <r>
    <n v="153"/>
    <m/>
    <m/>
    <m/>
    <m/>
    <m/>
    <s v="Р"/>
    <x v="19"/>
    <s v="182 км а/д &quot;К-17р&quot; - Республиканский"/>
    <s v="а/б"/>
    <n v="1.3"/>
    <s v=" км 3+564 - _x000a_км 4+864"/>
    <s v="АО &quot;Новосибирскавтодор&quot;"/>
    <x v="139"/>
    <x v="121"/>
    <s v="Действует"/>
    <m/>
    <m/>
    <m/>
    <d v="2025-12-03T00:00:00"/>
    <m/>
    <m/>
    <m/>
    <m/>
    <d v="2026-12-03T00:00:00"/>
    <m/>
    <d v="2022-06-03T00:00:00"/>
    <m/>
    <m/>
    <m/>
    <n v="0"/>
    <m/>
    <m/>
    <m/>
    <m/>
    <m/>
    <s v="Ким К.П."/>
    <m/>
    <m/>
    <m/>
    <m/>
    <m/>
  </r>
  <r>
    <n v="154"/>
    <m/>
    <m/>
    <m/>
    <s v="НСО_Р_К-09_129_ТУАД"/>
    <s v="БКД"/>
    <s v="Р"/>
    <x v="19"/>
    <s v="203 км а/д &quot;К-17р&quot; - Каргат"/>
    <s v="а/б"/>
    <n v="2"/>
    <s v="км 2+000 - _x000a_км 4+000"/>
    <s v="ООО &quot;Стройсити&quot;"/>
    <x v="140"/>
    <x v="99"/>
    <s v="Действует"/>
    <m/>
    <m/>
    <m/>
    <d v="2025-09-24T00:00:00"/>
    <m/>
    <m/>
    <m/>
    <m/>
    <d v="2026-09-24T00:00:00"/>
    <m/>
    <d v="2022-09-24T00:00:00"/>
    <m/>
    <m/>
    <d v="2022-04-19T00:00:00"/>
    <n v="0"/>
    <m/>
    <m/>
    <m/>
    <m/>
    <m/>
    <s v="Ким К.П."/>
    <m/>
    <m/>
    <m/>
    <m/>
    <m/>
  </r>
  <r>
    <n v="155"/>
    <s v="ОС"/>
    <m/>
    <m/>
    <s v="НСО_Р_К-17р_130_ТУАД"/>
    <s v="БКД"/>
    <s v="Р"/>
    <x v="19"/>
    <s v="Новосибирск - Кочки - Павлодар (в пред. РФ)"/>
    <s v="а/б"/>
    <n v="5"/>
    <s v="км 195+000 - _x000a_км 200+000"/>
    <s v="АО &quot;Новосибирскавтодор&quot;"/>
    <x v="141"/>
    <x v="122"/>
    <s v="Действует"/>
    <m/>
    <m/>
    <m/>
    <d v="2027-08-21T00:00:00"/>
    <m/>
    <m/>
    <m/>
    <m/>
    <d v="2026-08-21T00:00:00"/>
    <m/>
    <d v="2022-08-21T00:00:00"/>
    <m/>
    <d v="2029-08-21T00:00:00"/>
    <d v="2022-04-19T00:00:00"/>
    <n v="1"/>
    <s v="Износ горизонтальной разметки 1.14.1,1.2,1.5"/>
    <m/>
    <m/>
    <m/>
    <m/>
    <s v="Ким К.П."/>
    <m/>
    <m/>
    <m/>
    <m/>
    <m/>
  </r>
  <r>
    <n v="156"/>
    <s v="ОС"/>
    <m/>
    <m/>
    <s v="А-НСО_Р_К-12_42"/>
    <s v="БКД"/>
    <s v="Р"/>
    <x v="6"/>
    <s v="Новосибирск - Колывань - Томск (в границах НСО)"/>
    <s v="а/б"/>
    <n v="3.81"/>
    <s v="км 27+898,43 - _x000a_км 31+707,58"/>
    <s v="ООО &quot;Автодорремонтехно&quot;"/>
    <x v="142"/>
    <x v="123"/>
    <s v="Окончена"/>
    <m/>
    <m/>
    <m/>
    <d v="2023-09-25T00:00:00"/>
    <m/>
    <m/>
    <m/>
    <m/>
    <m/>
    <m/>
    <m/>
    <m/>
    <m/>
    <d v="2022-04-18T00:00:00"/>
    <n v="0"/>
    <m/>
    <m/>
    <m/>
    <m/>
    <m/>
    <s v="Попелуха К.В."/>
    <m/>
    <m/>
    <m/>
    <m/>
    <m/>
  </r>
  <r>
    <n v="157"/>
    <m/>
    <m/>
    <m/>
    <s v="НСО_ММ_Н-1203_96_ТУАД19"/>
    <s v="БКД"/>
    <s v="Р"/>
    <x v="6"/>
    <s v="1402 км а/д &quot;М-51&quot; - Новомихайловка - Ермиловка"/>
    <s v="щеб."/>
    <n v="0.81"/>
    <s v="км 17+700 - _x000a_км 18+510"/>
    <s v="АО &quot;Новосибирскавтодор&quot;"/>
    <x v="143"/>
    <x v="22"/>
    <s v="Окончена"/>
    <m/>
    <m/>
    <m/>
    <d v="2023-10-31T00:00:00"/>
    <m/>
    <m/>
    <m/>
    <m/>
    <m/>
    <m/>
    <m/>
    <m/>
    <m/>
    <d v="2022-04-20T00:00:00"/>
    <n v="0"/>
    <m/>
    <m/>
    <m/>
    <m/>
    <m/>
    <s v="Сенатов А.Н."/>
    <m/>
    <m/>
    <m/>
    <m/>
    <m/>
  </r>
  <r>
    <n v="158"/>
    <m/>
    <m/>
    <m/>
    <s v="НСО_ММ_Н-1205_97_ТУАД19"/>
    <s v="БКД"/>
    <s v="Р"/>
    <x v="6"/>
    <s v="1411 км а/д &quot;М-51&quot; - Новокремлевское"/>
    <s v="щеб."/>
    <n v="2.15"/>
    <s v="км 5+581 - _x000a_км 7+731"/>
    <s v="АО &quot;Новосибирскавтодор&quot;"/>
    <x v="144"/>
    <x v="77"/>
    <s v="Окончена"/>
    <m/>
    <m/>
    <m/>
    <d v="2023-11-15T00:00:00"/>
    <m/>
    <m/>
    <m/>
    <m/>
    <m/>
    <m/>
    <m/>
    <m/>
    <m/>
    <d v="2022-04-20T00:00:00"/>
    <n v="0"/>
    <m/>
    <m/>
    <m/>
    <m/>
    <m/>
    <s v="Сенатов А.Н."/>
    <m/>
    <m/>
    <m/>
    <m/>
    <m/>
  </r>
  <r>
    <n v="159"/>
    <m/>
    <m/>
    <m/>
    <m/>
    <m/>
    <s v="Р"/>
    <x v="6"/>
    <s v="Коченево - совхоз Коченевский"/>
    <s v="а/б"/>
    <n v="1.67"/>
    <s v="км 5+600 - _x000a_км 3+930"/>
    <s v="ООО &quot;СК МАГИСТРАЛЬ&quot;"/>
    <x v="145"/>
    <x v="124"/>
    <s v="Действует"/>
    <m/>
    <d v="2026-11-12T00:00:00"/>
    <m/>
    <d v="2023-11-12T00:00:00"/>
    <m/>
    <m/>
    <m/>
    <m/>
    <m/>
    <m/>
    <m/>
    <m/>
    <m/>
    <m/>
    <n v="0"/>
    <m/>
    <m/>
    <m/>
    <m/>
    <m/>
    <s v="Сенатов А.Н."/>
    <m/>
    <m/>
    <m/>
    <m/>
    <m/>
  </r>
  <r>
    <n v="160"/>
    <m/>
    <m/>
    <m/>
    <m/>
    <m/>
    <s v="Р"/>
    <x v="6"/>
    <s v="Коченево - Поваренка"/>
    <s v="щеб."/>
    <n v="2.2000000000000002"/>
    <s v="км 17+251 - _x000a_км 19+451"/>
    <s v="АО &quot;Новосибирскавтодор&quot;"/>
    <x v="146"/>
    <x v="125"/>
    <s v="Действует"/>
    <m/>
    <m/>
    <m/>
    <d v="2022-08-24T00:00:00"/>
    <m/>
    <m/>
    <m/>
    <m/>
    <d v="2025-08-24T00:00:00"/>
    <m/>
    <m/>
    <m/>
    <m/>
    <m/>
    <n v="0"/>
    <m/>
    <m/>
    <m/>
    <m/>
    <m/>
    <s v="Сенатов А.Н."/>
    <m/>
    <m/>
    <m/>
    <m/>
    <m/>
  </r>
  <r>
    <n v="161"/>
    <m/>
    <m/>
    <m/>
    <s v="50 ОП МЗ 50Н-1207"/>
    <s v="БКД"/>
    <s v="Р"/>
    <x v="6"/>
    <s v="Коченево - Поваренка"/>
    <s v="щеб."/>
    <n v="2.8"/>
    <s v="км 14+451 - _x000a_км 17+251"/>
    <s v="АО &quot;Новосибирскавтодор&quot;"/>
    <x v="147"/>
    <x v="126"/>
    <s v="Действует"/>
    <m/>
    <m/>
    <d v="2022-10-23T00:00:00"/>
    <m/>
    <m/>
    <m/>
    <m/>
    <m/>
    <d v="2025-10-23T00:00:00"/>
    <m/>
    <m/>
    <m/>
    <m/>
    <d v="2022-04-20T00:00:00"/>
    <n v="0"/>
    <m/>
    <m/>
    <m/>
    <m/>
    <m/>
    <s v="Сенатов А.Н."/>
    <m/>
    <m/>
    <m/>
    <m/>
    <m/>
  </r>
  <r>
    <n v="162"/>
    <m/>
    <m/>
    <m/>
    <m/>
    <m/>
    <s v="Р"/>
    <x v="6"/>
    <s v="1411 км а/д &quot;М-51&quot; - Новокремлевское"/>
    <s v="щеб."/>
    <n v="1.46"/>
    <s v=" км 3+564 - _x000a_км 4+864"/>
    <s v="АО &quot;Новосибирскавтодор&quot;"/>
    <x v="148"/>
    <x v="127"/>
    <s v="Действует"/>
    <m/>
    <m/>
    <m/>
    <d v="2023-09-23T00:00:00"/>
    <m/>
    <m/>
    <m/>
    <m/>
    <d v="2026-09-23T00:00:00"/>
    <m/>
    <m/>
    <m/>
    <m/>
    <m/>
    <n v="0"/>
    <m/>
    <m/>
    <m/>
    <m/>
    <m/>
    <s v="Сенатов А.Н."/>
    <m/>
    <m/>
    <m/>
    <m/>
    <m/>
  </r>
  <r>
    <n v="163"/>
    <m/>
    <m/>
    <m/>
    <s v="НСО_ММ_Н-1206_127_ТУАД"/>
    <s v="БКД"/>
    <s v="Р"/>
    <x v="6"/>
    <s v="Коченево - Целинное"/>
    <s v="щеб."/>
    <n v="2.1520000000000001"/>
    <s v="км 15+000 - _x000a_км 17+152,32"/>
    <s v="АО &quot;Новосибирскавтодор&quot;"/>
    <x v="149"/>
    <x v="128"/>
    <s v="Действует"/>
    <m/>
    <m/>
    <m/>
    <d v="2023-07-28T00:00:00"/>
    <m/>
    <m/>
    <m/>
    <m/>
    <d v="2026-07-28T00:00:00"/>
    <m/>
    <m/>
    <m/>
    <m/>
    <d v="2022-04-20T00:00:00"/>
    <n v="0"/>
    <m/>
    <m/>
    <m/>
    <m/>
    <m/>
    <s v="Сенатов А.Н."/>
    <m/>
    <m/>
    <m/>
    <m/>
    <m/>
  </r>
  <r>
    <n v="164"/>
    <m/>
    <m/>
    <m/>
    <s v="НСО_ММ_Н-1204_128_ТУАД"/>
    <s v="БКД"/>
    <s v="Р"/>
    <x v="6"/>
    <s v="1408 км а/д &quot;Р-254&quot; - Крутологово"/>
    <s v="щеб."/>
    <n v="2.5499999999999998"/>
    <s v="км 22+700 - _x000a_км 25+250"/>
    <s v="АО &quot;Новосибирскавтодор&quot;"/>
    <x v="150"/>
    <x v="113"/>
    <s v="Действует"/>
    <m/>
    <m/>
    <m/>
    <d v="2023-08-11T00:00:00"/>
    <m/>
    <m/>
    <m/>
    <m/>
    <d v="2026-08-11T00:00:00"/>
    <m/>
    <m/>
    <m/>
    <m/>
    <d v="2022-04-20T00:00:00"/>
    <n v="0"/>
    <m/>
    <m/>
    <m/>
    <m/>
    <m/>
    <s v="Сенатов А.Н."/>
    <m/>
    <m/>
    <m/>
    <m/>
    <m/>
  </r>
  <r>
    <n v="165"/>
    <m/>
    <m/>
    <m/>
    <s v="18Т1"/>
    <s v="БКД"/>
    <s v="Р"/>
    <x v="5"/>
    <s v="Новосибирск - Колывань - Томск (в границах НСО)"/>
    <s v="а/б"/>
    <n v="6"/>
    <s v="км 44+178 -_x000a_км 50+178"/>
    <s v="АО &quot;Новосибирскавтодор&quot;"/>
    <x v="151"/>
    <x v="102"/>
    <s v="Окончена"/>
    <m/>
    <m/>
    <m/>
    <d v="2022-08-06T00:00:00"/>
    <d v="2020-08-06T00:00:00"/>
    <m/>
    <m/>
    <m/>
    <m/>
    <m/>
    <d v="2019-08-06T00:00:00"/>
    <m/>
    <m/>
    <d v="2022-04-18T00:00:00"/>
    <n v="0"/>
    <m/>
    <m/>
    <m/>
    <m/>
    <m/>
    <m/>
    <m/>
    <m/>
    <m/>
    <m/>
    <m/>
  </r>
  <r>
    <n v="166"/>
    <m/>
    <m/>
    <m/>
    <s v="НСО_ММ_Н-1101_41"/>
    <s v="БКД"/>
    <s v="Р"/>
    <x v="5"/>
    <s v="70 км а/д &quot;К-12&quot; - Пихтовка - Пономаревка"/>
    <s v="щеб."/>
    <n v="2.25"/>
    <s v="км 44+500 - _x000a_км 46+750"/>
    <s v="ООО &quot;Новосибирскагропромдорстрой&quot;"/>
    <x v="152"/>
    <x v="129"/>
    <s v="Окончена"/>
    <m/>
    <m/>
    <m/>
    <d v="2023-08-21T00:00:00"/>
    <m/>
    <m/>
    <m/>
    <m/>
    <m/>
    <m/>
    <m/>
    <m/>
    <m/>
    <d v="2022-04-18T00:00:00"/>
    <n v="1"/>
    <m/>
    <m/>
    <m/>
    <m/>
    <m/>
    <s v="Сенатов А.Н."/>
    <m/>
    <m/>
    <m/>
    <m/>
    <m/>
  </r>
  <r>
    <n v="167"/>
    <m/>
    <m/>
    <m/>
    <s v="НСО_ММ_Н-1101_41"/>
    <s v="БКД"/>
    <s v="Р"/>
    <x v="5"/>
    <s v="70 км а/д &quot;К-12&quot; - Пихтовка - Пономаревка"/>
    <s v="щеб."/>
    <n v="2.25"/>
    <s v="км 46+750 - _x000a_км 49+000"/>
    <s v="ООО &quot;Новосибирскагропромдорстрой&quot;"/>
    <x v="153"/>
    <x v="130"/>
    <s v="Окончена"/>
    <m/>
    <m/>
    <m/>
    <d v="2023-12-13T00:00:00"/>
    <m/>
    <m/>
    <m/>
    <m/>
    <m/>
    <m/>
    <m/>
    <m/>
    <m/>
    <d v="2022-04-18T00:00:00"/>
    <n v="0"/>
    <m/>
    <m/>
    <m/>
    <m/>
    <m/>
    <s v="Сенатов А.Н."/>
    <m/>
    <m/>
    <m/>
    <m/>
    <m/>
  </r>
  <r>
    <n v="168"/>
    <s v="ОС"/>
    <m/>
    <m/>
    <s v="НСО_РЗ_К-12_102_ТУАД19"/>
    <s v="БКД"/>
    <s v="Р"/>
    <x v="5"/>
    <s v="Новосибирск - Колывань - Томск (в границах НСО)"/>
    <s v="а/б"/>
    <n v="0.7"/>
    <s v="км 51+800 - _x000a_км 52+500"/>
    <s v="ЗАО &quot;СК ДОРМАШ&quot;"/>
    <x v="154"/>
    <x v="77"/>
    <s v="Действует"/>
    <m/>
    <m/>
    <m/>
    <d v="2023-11-15T00:00:00"/>
    <m/>
    <m/>
    <d v="2024-11-15T00:00:00"/>
    <m/>
    <m/>
    <m/>
    <m/>
    <m/>
    <m/>
    <d v="2022-04-18T00:00:00"/>
    <n v="2"/>
    <m/>
    <m/>
    <m/>
    <m/>
    <m/>
    <s v="Попелуха К.В."/>
    <m/>
    <m/>
    <m/>
    <m/>
    <m/>
  </r>
  <r>
    <n v="169"/>
    <m/>
    <m/>
    <m/>
    <m/>
    <m/>
    <s v="Р"/>
    <x v="5"/>
    <s v="70 км а/д &quot;К-12&quot; - Пихтовка - Пономаревка"/>
    <s v="щеб."/>
    <n v="1.4"/>
    <s v="км 43+100 - _x000a_км 44+500"/>
    <s v="ООО &quot;Новосибирскагропромдорстрой&quot;"/>
    <x v="155"/>
    <x v="131"/>
    <s v="Действует"/>
    <m/>
    <m/>
    <m/>
    <d v="2025-07-20T00:00:00"/>
    <m/>
    <m/>
    <m/>
    <m/>
    <d v="2025-07-20T00:00:00"/>
    <m/>
    <m/>
    <m/>
    <m/>
    <m/>
    <n v="0"/>
    <m/>
    <m/>
    <m/>
    <m/>
    <m/>
    <s v="Сенатов А.Н."/>
    <m/>
    <m/>
    <m/>
    <m/>
    <m/>
  </r>
  <r>
    <n v="170"/>
    <s v="ОС"/>
    <m/>
    <m/>
    <s v="НСО_Р_К-12_81_ТУАД"/>
    <s v="БКД"/>
    <s v="Р"/>
    <x v="5"/>
    <s v="Новосибирск - Колывань - Томск (в границах НСО)"/>
    <s v="а/б"/>
    <n v="4"/>
    <s v="км 62+000 - _x000a_км 66+000"/>
    <s v="ООО &quot;Роад&quot;"/>
    <x v="156"/>
    <x v="103"/>
    <s v="Действует"/>
    <m/>
    <m/>
    <m/>
    <d v="2025-08-31T00:00:00"/>
    <m/>
    <m/>
    <d v="2025-08-31T00:00:00"/>
    <m/>
    <d v="2030-08-31T00:00:00"/>
    <m/>
    <m/>
    <m/>
    <m/>
    <d v="2022-04-18T00:00:00"/>
    <n v="0"/>
    <m/>
    <m/>
    <m/>
    <m/>
    <m/>
    <s v="Попелуха К.В."/>
    <m/>
    <m/>
    <m/>
    <m/>
    <m/>
  </r>
  <r>
    <n v="171"/>
    <m/>
    <m/>
    <m/>
    <m/>
    <m/>
    <s v="Р"/>
    <x v="5"/>
    <s v="70 км а/д &quot;К-12&quot; - Пихтовка - Пономаревка"/>
    <s v="щеб."/>
    <n v="1.6"/>
    <s v="км 41+500 - _x000a_км 43+100"/>
    <s v="ООО &quot;Новосибирскагропромдорстрой&quot;"/>
    <x v="157"/>
    <x v="76"/>
    <s v="Действует"/>
    <m/>
    <m/>
    <m/>
    <d v="2023-07-23T00:00:00"/>
    <m/>
    <m/>
    <m/>
    <m/>
    <d v="2026-07-23T00:00:00"/>
    <m/>
    <m/>
    <m/>
    <m/>
    <m/>
    <n v="0"/>
    <m/>
    <m/>
    <m/>
    <m/>
    <m/>
    <s v="Сенатов А.Н."/>
    <m/>
    <m/>
    <m/>
    <m/>
    <m/>
  </r>
  <r>
    <n v="172"/>
    <m/>
    <m/>
    <m/>
    <m/>
    <m/>
    <s v="Р"/>
    <x v="5"/>
    <s v="70 км а/д &quot;К-12&quot; - Пихтовка - Пономаревка"/>
    <s v="щеб."/>
    <n v="2.5"/>
    <s v="км 49+000 - _x000a_км 51+000;_x000a_км 56+788 - _x000a_км 57+288"/>
    <s v="АО &quot;Новосибирскавтодор&quot;"/>
    <x v="158"/>
    <x v="101"/>
    <s v="Действует"/>
    <m/>
    <m/>
    <m/>
    <d v="2023-11-25T00:00:00"/>
    <m/>
    <m/>
    <m/>
    <m/>
    <d v="2026-11-25T00:00:00"/>
    <m/>
    <m/>
    <m/>
    <m/>
    <m/>
    <n v="0"/>
    <m/>
    <m/>
    <m/>
    <m/>
    <m/>
    <s v="Сенатов А.Н."/>
    <m/>
    <m/>
    <m/>
    <m/>
    <m/>
  </r>
  <r>
    <n v="173"/>
    <m/>
    <m/>
    <m/>
    <s v="НСО_ММ_Н-1107_126_ТУАД"/>
    <s v="БКД"/>
    <s v="Р"/>
    <x v="5"/>
    <s v="57 км а/д &quot;К-12&quot; - Вьюны - Новотроицк - Юрт-Акбалык"/>
    <s v="щеб."/>
    <n v="2"/>
    <s v="км 49+000 - _x000a_км 51+000"/>
    <s v="ООО &quot;Новосибирскагропромдорстрой&quot;"/>
    <x v="159"/>
    <x v="132"/>
    <s v="Действует"/>
    <m/>
    <m/>
    <m/>
    <d v="2023-06-23T00:00:00"/>
    <m/>
    <m/>
    <m/>
    <m/>
    <d v="2026-06-23T00:00:00"/>
    <m/>
    <m/>
    <m/>
    <m/>
    <d v="2022-04-18T00:00:00"/>
    <n v="2"/>
    <m/>
    <m/>
    <m/>
    <m/>
    <m/>
    <s v="Сенатов А.Н."/>
    <m/>
    <m/>
    <m/>
    <m/>
    <m/>
  </r>
  <r>
    <n v="174"/>
    <m/>
    <m/>
    <m/>
    <m/>
    <m/>
    <s v="Р"/>
    <x v="5"/>
    <s v="57 км а/д &quot;К-12&quot; - Вьюны - Новотроицк - Юрт-Акбалык"/>
    <s v="щеб."/>
    <n v="2"/>
    <s v="км 51+000 - _x000a_км 53+000"/>
    <s v="ООО &quot;Новосибирскагропромдорстрой&quot;"/>
    <x v="160"/>
    <x v="133"/>
    <s v="Действует"/>
    <m/>
    <m/>
    <m/>
    <d v="2023-11-02T00:00:00"/>
    <m/>
    <m/>
    <m/>
    <m/>
    <d v="2026-11-02T00:00:00"/>
    <m/>
    <m/>
    <m/>
    <m/>
    <m/>
    <n v="0"/>
    <m/>
    <m/>
    <m/>
    <m/>
    <m/>
    <s v="Сенатов А.Н."/>
    <m/>
    <m/>
    <m/>
    <m/>
    <m/>
  </r>
  <r>
    <n v="175"/>
    <m/>
    <m/>
    <m/>
    <m/>
    <m/>
    <s v="Р"/>
    <x v="7"/>
    <s v="Кыштовка - Малокрасноярка"/>
    <s v="щеб."/>
    <n v="1.5"/>
    <s v="км 1+550 - _x000a_км 4+500 (выборочно)"/>
    <s v="ООО &quot;Новосибирскагропромдорстрой&quot;"/>
    <x v="161"/>
    <x v="134"/>
    <s v="Действует"/>
    <m/>
    <m/>
    <m/>
    <d v="2022-11-05T00:00:00"/>
    <m/>
    <s v=" 05.11.2026"/>
    <m/>
    <m/>
    <d v="2025-11-05T00:00:00"/>
    <m/>
    <m/>
    <m/>
    <m/>
    <m/>
    <n v="0"/>
    <m/>
    <m/>
    <m/>
    <m/>
    <m/>
    <s v="Иваков В.В."/>
    <m/>
    <m/>
    <s v="оф письмо на гибдд"/>
    <m/>
    <d v="2020-09-29T00:00:00"/>
  </r>
  <r>
    <n v="176"/>
    <m/>
    <m/>
    <m/>
    <s v="НСО_Р_К-02_84_ТУАД"/>
    <s v="БКД"/>
    <s v="Р"/>
    <x v="7"/>
    <s v="Чаны - Венгерово - Кыштовка"/>
    <s v="а/б"/>
    <n v="2.7"/>
    <s v="км 130+000 - _x000a_км 132+700"/>
    <s v="ООО &quot;Новосибирскагропромдорстрой&quot;"/>
    <x v="162"/>
    <x v="135"/>
    <s v="Действует"/>
    <m/>
    <m/>
    <m/>
    <d v="2024-07-30T00:00:00"/>
    <m/>
    <d v="2026-07-30T00:00:00"/>
    <m/>
    <m/>
    <d v="2025-07-30T00:00:00"/>
    <m/>
    <d v="2021-07-30T00:00:00"/>
    <m/>
    <m/>
    <d v="2022-04-13T00:00:00"/>
    <n v="0"/>
    <m/>
    <m/>
    <m/>
    <m/>
    <m/>
    <s v="Иваков В.В."/>
    <m/>
    <m/>
    <m/>
    <m/>
    <m/>
  </r>
  <r>
    <n v="177"/>
    <m/>
    <m/>
    <m/>
    <s v="НСО_ММ_Н-1702_139_ТУАД"/>
    <s v="БКД"/>
    <s v="Р"/>
    <x v="7"/>
    <s v="Кыштовка - Малокрасноярка"/>
    <s v="щеб."/>
    <n v="1.0669999999999999"/>
    <s v=" км 3+045,54 - _x000a_км 4+112,54"/>
    <s v="ООО &quot;Новосибирскагропромдорстрой&quot;"/>
    <x v="163"/>
    <x v="136"/>
    <s v="Действует"/>
    <m/>
    <m/>
    <m/>
    <d v="2023-06-21T00:00:00"/>
    <m/>
    <d v="2027-06-21T00:00:00"/>
    <m/>
    <m/>
    <d v="2026-06-21T00:00:00"/>
    <m/>
    <m/>
    <m/>
    <m/>
    <d v="2022-04-13T00:00:00"/>
    <n v="1"/>
    <m/>
    <m/>
    <m/>
    <m/>
    <m/>
    <s v="Иваков В.В."/>
    <m/>
    <m/>
    <m/>
    <m/>
    <m/>
  </r>
  <r>
    <n v="178"/>
    <m/>
    <m/>
    <m/>
    <s v="НСО_Р_К-02_140_ТУАД"/>
    <s v="БКД"/>
    <s v="Р"/>
    <x v="7"/>
    <s v="Чаны - Венгерово - Кыштовка"/>
    <s v="а/б"/>
    <n v="5"/>
    <s v="км 137+617 -_x000a_км 142+617"/>
    <s v="АО &quot;Новосибирскавтодор&quot;"/>
    <x v="164"/>
    <x v="36"/>
    <s v="Действует"/>
    <m/>
    <m/>
    <m/>
    <d v="2025-11-19T00:00:00"/>
    <m/>
    <d v="2027-11-19T00:00:00"/>
    <m/>
    <m/>
    <d v="2026-11-19T00:00:00"/>
    <m/>
    <d v="2022-04-19T00:00:00"/>
    <m/>
    <m/>
    <d v="2022-04-13T00:00:00"/>
    <n v="1"/>
    <m/>
    <m/>
    <m/>
    <m/>
    <m/>
    <s v="Иваков В.В."/>
    <m/>
    <m/>
    <m/>
    <m/>
    <m/>
  </r>
  <r>
    <n v="179"/>
    <m/>
    <m/>
    <m/>
    <s v="НСО_ММ_Н-1706_141_ТУАД"/>
    <s v="БКД"/>
    <s v="Р"/>
    <x v="7"/>
    <s v="Кыштовка - Орловка"/>
    <s v="щеб."/>
    <n v="5.9329999999999998"/>
    <s v="км 25+752 - _x000a_км 31+685"/>
    <s v="АО &quot;Новосибирскавтодор&quot;"/>
    <x v="164"/>
    <x v="112"/>
    <s v="Действует"/>
    <m/>
    <m/>
    <m/>
    <d v="2023-08-25T00:00:00"/>
    <m/>
    <d v="2027-08-25T00:00:00"/>
    <m/>
    <m/>
    <d v="2026-08-25T00:00:00"/>
    <m/>
    <m/>
    <m/>
    <m/>
    <d v="2022-04-13T00:00:00"/>
    <n v="0"/>
    <m/>
    <m/>
    <m/>
    <m/>
    <m/>
    <s v="Иваков В.В."/>
    <m/>
    <m/>
    <m/>
    <m/>
    <m/>
  </r>
  <r>
    <n v="180"/>
    <m/>
    <m/>
    <m/>
    <s v="НСО_ММ_Н-1801_49"/>
    <s v="БКД"/>
    <s v="Р"/>
    <x v="8"/>
    <s v="66 км а/д &quot;К-15&quot; - Елбань"/>
    <s v="а/б"/>
    <n v="0.5"/>
    <s v="км 16+100 - _x000a_км 16+600"/>
    <s v="ООО &quot;Сибдортехнология&quot;"/>
    <x v="165"/>
    <x v="137"/>
    <s v="Окончена"/>
    <m/>
    <m/>
    <m/>
    <d v="2023-06-24T00:00:00"/>
    <m/>
    <m/>
    <m/>
    <m/>
    <m/>
    <m/>
    <m/>
    <m/>
    <m/>
    <d v="2022-04-21T00:00:00"/>
    <n v="1"/>
    <m/>
    <m/>
    <m/>
    <m/>
    <m/>
    <s v="Каптуревская Д.И."/>
    <m/>
    <m/>
    <m/>
    <m/>
    <m/>
  </r>
  <r>
    <n v="181"/>
    <m/>
    <m/>
    <m/>
    <m/>
    <m/>
    <s v="Р"/>
    <x v="8"/>
    <s v="66 км а/д &quot;К-15&quot; - Елбань"/>
    <s v="а/б"/>
    <n v="1"/>
    <s v="км 22+175"/>
    <s v="ООО &quot;Сибдортехнология&quot;"/>
    <x v="166"/>
    <x v="50"/>
    <s v="Окончена"/>
    <m/>
    <m/>
    <m/>
    <m/>
    <m/>
    <d v="2022-07-15T00:00:00"/>
    <m/>
    <m/>
    <m/>
    <m/>
    <m/>
    <m/>
    <m/>
    <m/>
    <n v="0"/>
    <m/>
    <m/>
    <m/>
    <m/>
    <m/>
    <s v="Каптуревская Д.И."/>
    <m/>
    <m/>
    <m/>
    <m/>
    <m/>
  </r>
  <r>
    <n v="182"/>
    <m/>
    <m/>
    <m/>
    <m/>
    <m/>
    <s v="Р"/>
    <x v="8"/>
    <s v="66 км а/д &quot;К-15&quot; - Елбань"/>
    <s v="а/б"/>
    <n v="1"/>
    <s v="км 20+247"/>
    <s v="ООО &quot;Сибдортехнология&quot;"/>
    <x v="167"/>
    <x v="50"/>
    <s v="Окончена"/>
    <m/>
    <m/>
    <m/>
    <m/>
    <m/>
    <d v="2022-07-15T00:00:00"/>
    <m/>
    <m/>
    <m/>
    <m/>
    <m/>
    <m/>
    <m/>
    <m/>
    <n v="0"/>
    <m/>
    <m/>
    <m/>
    <m/>
    <m/>
    <s v="Каптуревская Д.И."/>
    <m/>
    <m/>
    <m/>
    <m/>
    <m/>
  </r>
  <r>
    <n v="183"/>
    <m/>
    <m/>
    <m/>
    <m/>
    <m/>
    <s v="Р"/>
    <x v="8"/>
    <s v="58 км а/д &quot;К-15&quot; - Пайвино"/>
    <s v="а/б"/>
    <n v="1"/>
    <s v="км 4+000 - _x000a_км 5+000"/>
    <s v="АО &quot;Новосибирскавтодор&quot;"/>
    <x v="168"/>
    <x v="95"/>
    <s v="Действует"/>
    <m/>
    <m/>
    <m/>
    <d v="2024-06-25T00:00:00"/>
    <m/>
    <m/>
    <d v="2026-06-25T00:00:00"/>
    <m/>
    <d v="2025-06-25T00:00:00"/>
    <m/>
    <m/>
    <m/>
    <m/>
    <m/>
    <n v="0"/>
    <m/>
    <m/>
    <m/>
    <m/>
    <m/>
    <s v="Каптуревская Д.И."/>
    <m/>
    <m/>
    <m/>
    <m/>
    <m/>
  </r>
  <r>
    <n v="184"/>
    <m/>
    <m/>
    <m/>
    <m/>
    <m/>
    <s v="Р"/>
    <x v="8"/>
    <s v="104 км а/д &quot;Р-256&quot; - Черепаново - Маслянино"/>
    <s v="а/б"/>
    <n v="7.0039999999999996"/>
    <s v="км 39+796 - км 46+800"/>
    <s v="АО &quot;Новосибирскавтодор&quot;"/>
    <x v="169"/>
    <x v="138"/>
    <s v="Действует"/>
    <m/>
    <m/>
    <m/>
    <d v="2025-12-20T00:00:00"/>
    <m/>
    <m/>
    <d v="2026-12-20T00:00:00"/>
    <m/>
    <d v="2026-12-20T00:00:00"/>
    <m/>
    <d v="2022-06-20T00:00:00"/>
    <m/>
    <d v="2029-12-20T00:00:00"/>
    <m/>
    <n v="0"/>
    <m/>
    <m/>
    <m/>
    <m/>
    <m/>
    <s v="Каптуревская Д.И."/>
    <m/>
    <m/>
    <m/>
    <m/>
    <m/>
  </r>
  <r>
    <n v="185"/>
    <m/>
    <m/>
    <m/>
    <s v="НСО_Р_К-21_143_ТУАД"/>
    <s v="БКД"/>
    <s v="Р"/>
    <x v="8"/>
    <s v="127 км а/д &quot;К-19р&quot; - Дубровка - Маслянино"/>
    <s v="а/б"/>
    <n v="2"/>
    <s v="км 79+273 - _x000a_км 81+273"/>
    <s v="ООО &quot;Сибдортехнология&quot;"/>
    <x v="170"/>
    <x v="139"/>
    <s v="Действует"/>
    <m/>
    <m/>
    <d v="2025-08-27T00:00:00"/>
    <m/>
    <m/>
    <m/>
    <d v="2026-08-27T00:00:00"/>
    <m/>
    <d v="2026-08-27T00:00:00"/>
    <m/>
    <m/>
    <m/>
    <m/>
    <d v="2022-04-21T00:00:00"/>
    <n v="0"/>
    <m/>
    <m/>
    <m/>
    <m/>
    <m/>
    <s v="Каптуревская Д.И."/>
    <m/>
    <m/>
    <m/>
    <m/>
    <m/>
  </r>
  <r>
    <n v="186"/>
    <m/>
    <m/>
    <m/>
    <m/>
    <m/>
    <s v="Р"/>
    <x v="8"/>
    <s v="58 км а/д &quot;К-15&quot; - Пайвино"/>
    <s v="а/б"/>
    <n v="1.0880000000000001"/>
    <s v="км 5+000 - _x000a_км 6+088"/>
    <s v="АО &quot;Новосибирскавтодор&quot;"/>
    <x v="171"/>
    <x v="140"/>
    <s v="Действует"/>
    <m/>
    <m/>
    <d v="2025-12-06T00:00:00"/>
    <m/>
    <m/>
    <m/>
    <m/>
    <m/>
    <d v="2026-12-06T00:00:00"/>
    <m/>
    <d v="2022-06-06T00:00:00"/>
    <m/>
    <m/>
    <m/>
    <n v="0"/>
    <m/>
    <m/>
    <m/>
    <m/>
    <m/>
    <s v="Каптуревская Д.И."/>
    <m/>
    <m/>
    <m/>
    <m/>
    <m/>
  </r>
  <r>
    <n v="187"/>
    <m/>
    <m/>
    <m/>
    <s v="НСО_ММ_Н-1912_50"/>
    <s v="БКД"/>
    <s v="Р"/>
    <x v="9"/>
    <s v="Сокур - Смоленский - Орск"/>
    <s v="щеб."/>
    <n v="1.5"/>
    <s v="км 5+200 - _x000a_км 6+700"/>
    <s v="ООО &quot;СтройСити&quot;"/>
    <x v="172"/>
    <x v="83"/>
    <s v="Действует"/>
    <m/>
    <m/>
    <m/>
    <d v="2023-09-26T00:00:00"/>
    <m/>
    <m/>
    <m/>
    <m/>
    <d v="2024-09-26T00:00:00"/>
    <m/>
    <m/>
    <m/>
    <m/>
    <d v="2022-04-19T00:00:00"/>
    <n v="0"/>
    <m/>
    <m/>
    <m/>
    <m/>
    <m/>
    <s v="Полозов В.В"/>
    <m/>
    <m/>
    <m/>
    <m/>
    <m/>
  </r>
  <r>
    <n v="188"/>
    <m/>
    <m/>
    <m/>
    <s v="А-НСО_ММ_Н-2141_51"/>
    <s v="БКД"/>
    <s v="Р"/>
    <x v="9"/>
    <s v="Новосибирск - Сокур (в гр. района)"/>
    <s v="а/б"/>
    <n v="4"/>
    <s v="км 29+947 - _x000a_км 33+477,33; км 33+552,97- км 34+022,64"/>
    <s v="ООО &quot;Роад&quot;"/>
    <x v="173"/>
    <x v="0"/>
    <s v="Действует"/>
    <m/>
    <m/>
    <m/>
    <d v="2023-10-25T00:00:00"/>
    <m/>
    <m/>
    <d v="2024-10-25T00:00:00"/>
    <m/>
    <d v="2029-10-25T00:00:00"/>
    <m/>
    <m/>
    <m/>
    <m/>
    <d v="2022-04-19T00:00:00"/>
    <n v="0"/>
    <m/>
    <m/>
    <m/>
    <m/>
    <m/>
    <s v="Полозов В.В"/>
    <m/>
    <m/>
    <m/>
    <m/>
    <m/>
  </r>
  <r>
    <n v="189"/>
    <m/>
    <m/>
    <m/>
    <m/>
    <m/>
    <s v="Р"/>
    <x v="9"/>
    <s v="60 км а/д &quot;М-53&quot; - Мошково - Белоярка"/>
    <s v="а/б"/>
    <n v="1.427"/>
    <s v="км 15+335 - _x000a_км 16+318, _x000a_км 16+351 - _x000a_км 16+795"/>
    <s v="АО &quot;Новосибирскавтодор&quot;"/>
    <x v="174"/>
    <x v="141"/>
    <s v="Действует"/>
    <m/>
    <m/>
    <m/>
    <d v="2024-09-14T00:00:00"/>
    <m/>
    <m/>
    <m/>
    <m/>
    <d v="2025-09-14T00:00:00"/>
    <m/>
    <m/>
    <m/>
    <m/>
    <m/>
    <n v="0"/>
    <m/>
    <m/>
    <m/>
    <m/>
    <m/>
    <s v="Полозов В.В"/>
    <m/>
    <m/>
    <m/>
    <m/>
    <m/>
  </r>
  <r>
    <n v="190"/>
    <m/>
    <m/>
    <m/>
    <s v="НСО_ММ_Н-1910_85_ТУАД"/>
    <s v="БКД"/>
    <s v="Р"/>
    <x v="9"/>
    <s v="60 км а/д &quot;М-53&quot; - Мошково - Белоярка"/>
    <s v="а/б"/>
    <n v="2"/>
    <s v="км 13+335 - _x000a_км 15+335"/>
    <s v="АО &quot;Новосибирскавтодор&quot;"/>
    <x v="175"/>
    <x v="103"/>
    <s v="Действует"/>
    <m/>
    <m/>
    <m/>
    <d v="2024-08-31T00:00:00"/>
    <m/>
    <m/>
    <d v="2025-08-31T00:00:00"/>
    <m/>
    <d v="2025-08-31T00:00:00"/>
    <m/>
    <m/>
    <m/>
    <m/>
    <d v="2022-04-19T00:00:00"/>
    <n v="0"/>
    <m/>
    <m/>
    <m/>
    <m/>
    <m/>
    <s v="Полозов В.В"/>
    <s v="№ 3610 от 26.05.2020г. На сумму 14 502,60 (не оплачена)"/>
    <m/>
    <m/>
    <m/>
    <m/>
  </r>
  <r>
    <n v="191"/>
    <m/>
    <m/>
    <m/>
    <s v="НСО_ММ_Н-1912_80_ТУАД"/>
    <s v="БКД"/>
    <s v="Р"/>
    <x v="9"/>
    <s v="Сокур - Смоленский - Орск"/>
    <s v="щеб."/>
    <n v="2.0299999999999998"/>
    <s v="км 4+149 - _x000a_км 5+224; _x000a_км 7+024 - _x000a_км 7+682"/>
    <s v="ООО &quot;КМС-Строймонтаж&quot;"/>
    <x v="176"/>
    <x v="142"/>
    <s v="Действует"/>
    <m/>
    <m/>
    <m/>
    <d v="2022-07-17T00:00:00"/>
    <m/>
    <m/>
    <d v="2025-07-17T00:00:00"/>
    <m/>
    <d v="2025-07-17T00:00:00"/>
    <m/>
    <m/>
    <m/>
    <m/>
    <d v="2022-04-19T00:00:00"/>
    <n v="0"/>
    <m/>
    <m/>
    <m/>
    <m/>
    <m/>
    <s v="Полозов В.В"/>
    <m/>
    <m/>
    <m/>
    <m/>
    <m/>
  </r>
  <r>
    <n v="192"/>
    <m/>
    <m/>
    <m/>
    <s v="А_НСО_ММ_Н-2141_86_ТУАД"/>
    <s v="БКД"/>
    <s v="Р"/>
    <x v="9"/>
    <s v="Новосибирск - Сокур (в гр. района)"/>
    <s v="а/б"/>
    <n v="4"/>
    <s v="км 34+022,64- км 37+933,12"/>
    <s v="ООО &quot;СоюзДорСтрой&quot;"/>
    <x v="177"/>
    <x v="143"/>
    <s v="Действует"/>
    <m/>
    <m/>
    <m/>
    <d v="2024-12-23T00:00:00"/>
    <m/>
    <d v="2026-12-23T00:00:00"/>
    <d v="2025-12-23T00:00:00"/>
    <m/>
    <d v="2025-12-23T00:00:00"/>
    <m/>
    <m/>
    <m/>
    <m/>
    <d v="2022-04-19T00:00:00"/>
    <n v="0"/>
    <m/>
    <m/>
    <m/>
    <m/>
    <m/>
    <s v="Полозов В.В"/>
    <m/>
    <m/>
    <m/>
    <m/>
    <m/>
  </r>
  <r>
    <n v="193"/>
    <m/>
    <m/>
    <m/>
    <s v="НСО_ММ_Н-1901_144_ТУАД"/>
    <s v="БКД"/>
    <s v="Р"/>
    <x v="9"/>
    <s v="2 км а/д &quot;Н-1910&quot; - Новый Порос"/>
    <s v="щеб."/>
    <n v="1.5"/>
    <s v="км 2+300 - _x000a_км 3+800"/>
    <s v="АО &quot;Новосибирскавтодор&quot;"/>
    <x v="84"/>
    <x v="144"/>
    <s v="Действует"/>
    <m/>
    <m/>
    <m/>
    <d v="2023-07-26T00:00:00"/>
    <m/>
    <m/>
    <m/>
    <m/>
    <d v="2026-07-26T00:00:00"/>
    <m/>
    <m/>
    <m/>
    <m/>
    <d v="2022-04-19T00:00:00"/>
    <n v="0"/>
    <m/>
    <m/>
    <m/>
    <m/>
    <m/>
    <s v="Полозов В.В"/>
    <m/>
    <m/>
    <m/>
    <m/>
    <m/>
  </r>
  <r>
    <n v="194"/>
    <m/>
    <m/>
    <m/>
    <s v="НСО_ММ_Н-2141_145_ТУАД"/>
    <s v="БКД"/>
    <s v="Р"/>
    <x v="9"/>
    <s v="Новосибирск - Сокур (в гр. района)"/>
    <s v="а/б"/>
    <n v="1.6879999999999999"/>
    <s v="км 38+112,64 - _x000a_км 39+800,64"/>
    <s v="ООО &quot;Сибдорстрой&quot;"/>
    <x v="178"/>
    <x v="88"/>
    <s v="Действует"/>
    <m/>
    <m/>
    <m/>
    <d v="2025-10-21T00:00:00"/>
    <m/>
    <d v="2027-10-21T00:00:00"/>
    <m/>
    <m/>
    <d v="2026-10-21T00:00:00"/>
    <m/>
    <d v="2022-04-21T00:00:00"/>
    <m/>
    <m/>
    <d v="2022-04-19T00:00:00"/>
    <n v="1"/>
    <m/>
    <m/>
    <m/>
    <m/>
    <m/>
    <s v="Полозов В.В"/>
    <m/>
    <m/>
    <m/>
    <m/>
    <m/>
  </r>
  <r>
    <n v="195"/>
    <m/>
    <m/>
    <m/>
    <s v="НСО_ММ_Н-2123_52"/>
    <s v="БКД"/>
    <s v="Р"/>
    <x v="10"/>
    <s v="21 км а/д &quot;К-17р&quot; - Верх-Тула"/>
    <s v="а/б"/>
    <n v="0.57999999999999996"/>
    <s v="км 3+320 -_x000a_км 3+900"/>
    <s v="АО &quot;Новосибирскавтодор&quot;"/>
    <x v="179"/>
    <x v="145"/>
    <s v="Окончена"/>
    <m/>
    <m/>
    <m/>
    <m/>
    <m/>
    <m/>
    <m/>
    <m/>
    <m/>
    <m/>
    <m/>
    <m/>
    <m/>
    <d v="2022-04-22T00:00:00"/>
    <n v="5"/>
    <m/>
    <m/>
    <m/>
    <m/>
    <s v="Кусок переделывали по гарантии Астапов"/>
    <s v="Луппов А.О."/>
    <m/>
    <m/>
    <m/>
    <m/>
    <m/>
  </r>
  <r>
    <n v="196"/>
    <m/>
    <m/>
    <m/>
    <m/>
    <m/>
    <s v="Р"/>
    <x v="10"/>
    <s v="Советское шоссе"/>
    <s v="а/б"/>
    <n v="0.5"/>
    <s v="км 4+526 - _x000a_км 5+026"/>
    <s v="ООО &quot;СтройСити&quot;"/>
    <x v="180"/>
    <x v="146"/>
    <s v="Действует"/>
    <m/>
    <m/>
    <m/>
    <d v="2023-11-12T00:00:00"/>
    <m/>
    <m/>
    <d v="2024-11-12T00:00:00"/>
    <m/>
    <d v="2024-11-12T00:00:00"/>
    <m/>
    <m/>
    <m/>
    <m/>
    <m/>
    <n v="0"/>
    <m/>
    <m/>
    <m/>
    <m/>
    <m/>
    <s v="Вакушин А.В."/>
    <m/>
    <m/>
    <m/>
    <m/>
    <m/>
  </r>
  <r>
    <n v="197"/>
    <m/>
    <m/>
    <m/>
    <s v="А-НСО_ММ_Н-2138_53"/>
    <s v="БКД"/>
    <s v="Р"/>
    <x v="10"/>
    <s v="Новосибирск - Красный Яр"/>
    <s v="а/б"/>
    <n v="1.99"/>
    <s v="км 8+812 - _x000a_км 10+802"/>
    <s v="ООО &quot;ДОРОГИ СИБИРИ&quot;"/>
    <x v="181"/>
    <x v="147"/>
    <s v="Действует"/>
    <m/>
    <d v="2025-10-17T00:00:00"/>
    <m/>
    <d v="2023-10-17T00:00:00"/>
    <m/>
    <m/>
    <m/>
    <m/>
    <m/>
    <m/>
    <m/>
    <m/>
    <m/>
    <d v="2022-04-25T00:00:00"/>
    <n v="0"/>
    <m/>
    <m/>
    <m/>
    <m/>
    <m/>
    <s v="Блескунов А.А."/>
    <m/>
    <m/>
    <m/>
    <m/>
    <m/>
  </r>
  <r>
    <n v="198"/>
    <m/>
    <m/>
    <m/>
    <s v="А-НСО_ММ_Н-2120_54"/>
    <s v="БКД"/>
    <s v="Р"/>
    <x v="10"/>
    <s v="12 км а/д &quot;К-12&quot; - Криводановка"/>
    <s v="а/б"/>
    <n v="4.6397000000000004"/>
    <s v="км 1+102,87 - _x000a_км 3+894,64;_x000a_км 10+690 - _x000a_км 12+537,93"/>
    <s v="АО &quot;Новосибирскавтодор&quot;"/>
    <x v="182"/>
    <x v="77"/>
    <s v="Действует"/>
    <m/>
    <m/>
    <d v="2023-11-15T00:00:00"/>
    <d v="2024-11-15T00:00:00"/>
    <m/>
    <m/>
    <m/>
    <m/>
    <m/>
    <m/>
    <m/>
    <m/>
    <d v="2027-11-15T00:00:00"/>
    <d v="2022-04-25T00:00:00"/>
    <n v="3"/>
    <m/>
    <m/>
    <m/>
    <m/>
    <m/>
    <s v="Дорофеев И.С."/>
    <m/>
    <m/>
    <m/>
    <m/>
    <m/>
  </r>
  <r>
    <n v="199"/>
    <s v="ОС"/>
    <m/>
    <m/>
    <s v="А-НСО_Р_К-17р_55"/>
    <s v="БКД"/>
    <s v="Р"/>
    <x v="10"/>
    <s v="Новосибирск - Кочки - Павлодар (в пред. РФ)"/>
    <s v="а/б"/>
    <n v="4.6500000000000004"/>
    <s v=" км 37+558,84 -км 42+208,84"/>
    <s v="АО &quot;Новосибирскавтодор&quot;"/>
    <x v="183"/>
    <x v="77"/>
    <s v="Окончена"/>
    <m/>
    <m/>
    <m/>
    <d v="2023-11-15T00:00:00"/>
    <m/>
    <m/>
    <m/>
    <m/>
    <m/>
    <m/>
    <m/>
    <m/>
    <m/>
    <d v="2022-04-25T00:00:00"/>
    <n v="0"/>
    <s v="не выявлено"/>
    <m/>
    <m/>
    <m/>
    <m/>
    <s v="Ипатьев П.А."/>
    <m/>
    <m/>
    <m/>
    <m/>
    <m/>
  </r>
  <r>
    <n v="200"/>
    <s v="ОС"/>
    <m/>
    <m/>
    <s v="НСО_РЗ_К-19р_99_ТУАД19"/>
    <s v="БКД"/>
    <s v="Р"/>
    <x v="10"/>
    <s v="Новосибирск - Ленинск-Кузнецкий (в границах НСО)"/>
    <s v="а/б"/>
    <n v="0.7"/>
    <s v="км 20+200 - _x000a_км 20+900"/>
    <s v="ООО &quot;СДС&quot;"/>
    <x v="184"/>
    <x v="22"/>
    <s v="Действует"/>
    <m/>
    <m/>
    <m/>
    <d v="2023-10-31T00:00:00"/>
    <m/>
    <m/>
    <d v="2024-10-31T00:00:00"/>
    <m/>
    <d v="2024-10-31T00:00:00"/>
    <m/>
    <m/>
    <m/>
    <m/>
    <d v="2022-04-25T00:00:00"/>
    <n v="2"/>
    <m/>
    <m/>
    <m/>
    <m/>
    <m/>
    <s v="Попелуха К.В."/>
    <m/>
    <m/>
    <m/>
    <m/>
    <m/>
  </r>
  <r>
    <n v="201"/>
    <s v="ОС"/>
    <m/>
    <m/>
    <s v="А-НСО_Р_К-12_42"/>
    <s v="БКД"/>
    <s v="Р"/>
    <x v="10"/>
    <s v="Новосибирск - Колывань - Томск (в границах НСО)"/>
    <s v="а/б"/>
    <n v="6.51"/>
    <s v="км 21+387,43 - _x000a_км 27+898,43"/>
    <s v="ООО &quot;Автодорремонтехно&quot;"/>
    <x v="185"/>
    <x v="123"/>
    <s v="Окончена"/>
    <m/>
    <m/>
    <m/>
    <d v="2023-09-25T00:00:00"/>
    <m/>
    <m/>
    <m/>
    <m/>
    <m/>
    <m/>
    <m/>
    <m/>
    <m/>
    <d v="2022-04-18T00:00:00"/>
    <n v="0"/>
    <m/>
    <m/>
    <m/>
    <m/>
    <m/>
    <s v="Попелуха К.В."/>
    <m/>
    <m/>
    <m/>
    <m/>
    <m/>
  </r>
  <r>
    <n v="202"/>
    <m/>
    <m/>
    <m/>
    <m/>
    <m/>
    <s v="Р"/>
    <x v="10"/>
    <s v="12 км а/д &quot;К-12&quot; - Криводановка"/>
    <s v="а/б"/>
    <n v="1.58"/>
    <s v="км 3+978 - _x000a_км 5+554"/>
    <s v="ООО &quot;Союздорстрой&quot;"/>
    <x v="186"/>
    <x v="61"/>
    <s v="Окончена"/>
    <m/>
    <m/>
    <m/>
    <m/>
    <m/>
    <d v="2022-10-02T00:00:00"/>
    <m/>
    <m/>
    <m/>
    <m/>
    <m/>
    <m/>
    <m/>
    <m/>
    <n v="0"/>
    <m/>
    <m/>
    <m/>
    <m/>
    <m/>
    <s v="Блескунов А.А."/>
    <m/>
    <m/>
    <m/>
    <m/>
    <m/>
  </r>
  <r>
    <n v="203"/>
    <m/>
    <m/>
    <m/>
    <m/>
    <m/>
    <s v="Р"/>
    <x v="10"/>
    <s v="12 км а/д &quot;К-12&quot; - Криводановка"/>
    <s v="а/б"/>
    <n v="1.6"/>
    <s v="км 6+600 - _x000a_км 8+200 "/>
    <s v="ООО &quot;Союздорстрой&quot;"/>
    <x v="187"/>
    <x v="25"/>
    <s v="Окончена"/>
    <m/>
    <m/>
    <m/>
    <m/>
    <m/>
    <m/>
    <d v="2022-09-25T00:00:00"/>
    <m/>
    <m/>
    <m/>
    <m/>
    <m/>
    <m/>
    <m/>
    <n v="0"/>
    <m/>
    <m/>
    <m/>
    <m/>
    <m/>
    <s v="Блескунов А.А."/>
    <m/>
    <m/>
    <m/>
    <m/>
    <m/>
  </r>
  <r>
    <n v="204"/>
    <m/>
    <m/>
    <m/>
    <s v="18Т7"/>
    <s v="БКД"/>
    <s v="Р"/>
    <x v="10"/>
    <s v="Кольцово - Академгородок"/>
    <s v="а/б"/>
    <n v="8.9600000000000009"/>
    <s v="км 2+937 -_x000a_км 9+377; _x000a_км 11+455 -_x000a_км 13+905"/>
    <s v="ООО &quot;Сибирские Магистрали&quot;"/>
    <x v="188"/>
    <x v="27"/>
    <s v="Окончена"/>
    <m/>
    <m/>
    <m/>
    <m/>
    <m/>
    <m/>
    <d v="2023-11-30T00:00:00"/>
    <m/>
    <m/>
    <m/>
    <m/>
    <m/>
    <m/>
    <d v="2022-04-25T00:00:00"/>
    <n v="0"/>
    <m/>
    <m/>
    <m/>
    <m/>
    <m/>
    <s v="Ипатьев П.А."/>
    <m/>
    <m/>
    <m/>
    <m/>
    <m/>
  </r>
  <r>
    <n v="205"/>
    <m/>
    <m/>
    <m/>
    <s v="О10"/>
    <s v="БКД"/>
    <s v="Р"/>
    <x v="10"/>
    <s v="Новосибирск - Красный Яр"/>
    <s v="а/б"/>
    <n v="3.1"/>
    <s v="км 0+000 - _x000a_км 3+100"/>
    <s v="АО &quot;Новосибирскавтодор&quot;"/>
    <x v="189"/>
    <x v="148"/>
    <s v="Окончена"/>
    <m/>
    <m/>
    <m/>
    <d v="2022-09-14T00:00:00"/>
    <m/>
    <m/>
    <m/>
    <m/>
    <m/>
    <m/>
    <m/>
    <m/>
    <m/>
    <d v="2022-04-25T00:00:00"/>
    <n v="1"/>
    <m/>
    <m/>
    <m/>
    <m/>
    <m/>
    <s v="Блескунов А.А."/>
    <m/>
    <m/>
    <m/>
    <m/>
    <m/>
  </r>
  <r>
    <n v="206"/>
    <m/>
    <m/>
    <m/>
    <s v="О10"/>
    <s v="БКД"/>
    <s v="Р"/>
    <x v="10"/>
    <s v="Новосибирск - Красный Яр"/>
    <s v="а/б"/>
    <n v="1.657"/>
    <s v="км 7+155 - _x000a_км 8+812"/>
    <s v="ООО &quot;СоюзДорСтрой&quot;"/>
    <x v="190"/>
    <x v="149"/>
    <s v="Окончена"/>
    <m/>
    <m/>
    <m/>
    <d v="2022-10-26T00:00:00"/>
    <m/>
    <d v="2023-10-26T00:00:00"/>
    <m/>
    <m/>
    <m/>
    <m/>
    <m/>
    <m/>
    <m/>
    <d v="2022-04-25T00:00:00"/>
    <n v="0"/>
    <m/>
    <m/>
    <m/>
    <m/>
    <m/>
    <s v="Блескунов А.А."/>
    <m/>
    <m/>
    <m/>
    <m/>
    <m/>
  </r>
  <r>
    <n v="207"/>
    <m/>
    <m/>
    <m/>
    <s v="О10"/>
    <s v="БКД"/>
    <s v="Р"/>
    <x v="10"/>
    <s v="Новосибирск - Красный Яр"/>
    <s v="а/б"/>
    <n v="2.9870000000000001"/>
    <s v="км 3+100 - _x000a_км 4+645; _x000a_км 5+713 - _x000a_км 7+155"/>
    <s v="ООО &quot;СоюзДорСтрой&quot;"/>
    <x v="191"/>
    <x v="150"/>
    <s v="Окончена"/>
    <m/>
    <m/>
    <m/>
    <d v="2022-10-05T00:00:00"/>
    <m/>
    <m/>
    <m/>
    <m/>
    <m/>
    <m/>
    <m/>
    <m/>
    <m/>
    <d v="2022-04-25T00:00:00"/>
    <n v="0"/>
    <m/>
    <m/>
    <m/>
    <m/>
    <m/>
    <s v="Блескунов А.А."/>
    <m/>
    <m/>
    <m/>
    <m/>
    <m/>
  </r>
  <r>
    <n v="208"/>
    <m/>
    <m/>
    <m/>
    <s v="18Т6"/>
    <s v="БКД"/>
    <s v="Р"/>
    <x v="10"/>
    <s v="12 км а/д &quot;К-12&quot; - Криводановка"/>
    <s v="а/б"/>
    <n v="2.4500000000000002"/>
    <s v="км 8+300 -_x000a_км 10+750"/>
    <s v="ООО &quot;СоюзДорСтрой&quot;"/>
    <x v="192"/>
    <x v="151"/>
    <s v="Окончена"/>
    <m/>
    <m/>
    <m/>
    <d v="2022-10-15T00:00:00"/>
    <m/>
    <m/>
    <d v="2023-10-15T00:00:00"/>
    <m/>
    <m/>
    <m/>
    <m/>
    <m/>
    <m/>
    <d v="2022-04-25T00:00:00"/>
    <n v="1"/>
    <m/>
    <m/>
    <m/>
    <m/>
    <m/>
    <s v="Блескунов А.А."/>
    <m/>
    <m/>
    <m/>
    <m/>
    <m/>
  </r>
  <r>
    <n v="209"/>
    <m/>
    <m/>
    <m/>
    <s v="А_НСО_ММ_Н-2120_87_ТУАД"/>
    <s v="БКД"/>
    <s v="Р"/>
    <x v="10"/>
    <s v="12 км а/д &quot;К-12&quot; - Криводановка"/>
    <s v="а/б"/>
    <n v="1.10284"/>
    <s v="км 0+000 - _x000a_км 1+102,87"/>
    <s v="АО &quot;Новосибирскавтодор&quot;"/>
    <x v="193"/>
    <x v="141"/>
    <s v="Действует"/>
    <m/>
    <m/>
    <m/>
    <d v="2024-09-14T00:00:00"/>
    <m/>
    <m/>
    <m/>
    <m/>
    <d v="2025-09-14T00:00:00"/>
    <m/>
    <m/>
    <m/>
    <d v="2028-09-14T00:00:00"/>
    <d v="2022-04-25T00:00:00"/>
    <n v="3"/>
    <m/>
    <m/>
    <m/>
    <m/>
    <m/>
    <s v="Блескунов А.А."/>
    <m/>
    <m/>
    <m/>
    <m/>
    <m/>
  </r>
  <r>
    <n v="210"/>
    <s v="ОС"/>
    <m/>
    <m/>
    <s v="А_НСО_Р_К-17р_88_ТУАД"/>
    <s v="БКД"/>
    <s v="Р"/>
    <x v="10"/>
    <s v="Новосибирск - Кочки - Павлодар (в пред. РФ)"/>
    <s v="а/б"/>
    <n v="6"/>
    <s v="км 42+208,84 - _x000a_км 45+208,84; км 46+950 - _x000a_км 49+950;"/>
    <s v="АО &quot;Новосибирскавтодор&quot;"/>
    <x v="194"/>
    <x v="152"/>
    <s v="Действует"/>
    <m/>
    <m/>
    <m/>
    <d v="2024-11-11T00:00:00"/>
    <m/>
    <d v="2026-11-11T00:00:00"/>
    <m/>
    <m/>
    <d v="2025-11-11T00:00:00"/>
    <m/>
    <m/>
    <m/>
    <d v="2028-11-11T00:00:00"/>
    <d v="2022-04-22T00:00:00"/>
    <n v="1"/>
    <s v="коррозия элементов павильона и урны"/>
    <m/>
    <m/>
    <m/>
    <m/>
    <s v="Дорофеев И.С."/>
    <s v="№ 3604 от 26.05.2020г. На сумму 45 332,60 (не оплачена)"/>
    <m/>
    <m/>
    <m/>
    <m/>
  </r>
  <r>
    <n v="211"/>
    <s v="ОС"/>
    <m/>
    <m/>
    <s v="А_НСО_Р_К-17р_88_ТУАД"/>
    <s v="БКД"/>
    <s v="Р"/>
    <x v="10"/>
    <s v="Новосибирск - Кочки - Павлодар (в пред. РФ)"/>
    <s v="а/б"/>
    <n v="4"/>
    <s v=" км 49+950 - _x000a_км 53+950"/>
    <s v="ООО &quot;Стройсити&quot;"/>
    <x v="195"/>
    <x v="153"/>
    <s v="Действует"/>
    <m/>
    <m/>
    <m/>
    <d v="2024-10-12T00:00:00"/>
    <m/>
    <m/>
    <m/>
    <m/>
    <d v="2022-10-12T00:00:00"/>
    <m/>
    <m/>
    <m/>
    <m/>
    <d v="2022-04-22T00:00:00"/>
    <n v="1"/>
    <s v="коррозия элементов павильона и урны"/>
    <m/>
    <m/>
    <m/>
    <m/>
    <s v="Дорофеев И.С."/>
    <m/>
    <m/>
    <m/>
    <m/>
    <m/>
  </r>
  <r>
    <n v="212"/>
    <s v="ОС"/>
    <m/>
    <m/>
    <s v="НСО_Р_К-17р_146_ТУАД"/>
    <s v="БКД"/>
    <s v="Р"/>
    <x v="10"/>
    <s v="Новосибирск - Кочки - Павлодар (в пред. РФ)"/>
    <s v="а/б"/>
    <n v="5.7640000000000002"/>
    <s v="км 32+100 - _x000a_км 36+070; _x000a_км 45+208,84 - _x000a_км 46+950"/>
    <s v="ООО &quot;Стройсити&quot;"/>
    <x v="196"/>
    <x v="154"/>
    <s v="Действует"/>
    <m/>
    <m/>
    <m/>
    <d v="2025-08-16T00:00:00"/>
    <m/>
    <m/>
    <d v="2026-08-16T00:00:00"/>
    <m/>
    <d v="2026-08-16T00:00:00"/>
    <m/>
    <d v="2022-08-16T00:00:00"/>
    <m/>
    <d v="2029-08-16T00:00:00"/>
    <d v="2022-04-22T00:00:00"/>
    <n v="1"/>
    <s v="коррозия элементов павильона и урны"/>
    <m/>
    <m/>
    <m/>
    <m/>
    <s v="Дорофеев И.С."/>
    <m/>
    <m/>
    <m/>
    <m/>
    <m/>
  </r>
  <r>
    <n v="213"/>
    <s v="ОС"/>
    <m/>
    <m/>
    <s v="НСО_Р_К-17р_147_ТУАД"/>
    <s v="БКД"/>
    <s v="Р"/>
    <x v="10"/>
    <s v="Новосибирск - Кочки - Павлодар (в пред. РФ)"/>
    <s v="а/б"/>
    <n v="3.7570000000000001"/>
    <s v="км 53+950 - _x000a_км 57+698,8"/>
    <s v="АО &quot;Новосибирскавтодор&quot;"/>
    <x v="197"/>
    <x v="116"/>
    <s v="Действует"/>
    <m/>
    <m/>
    <m/>
    <d v="2025-10-22T00:00:00"/>
    <m/>
    <m/>
    <m/>
    <m/>
    <d v="2026-10-22T00:00:00"/>
    <m/>
    <d v="2022-10-22T00:00:00"/>
    <m/>
    <m/>
    <d v="2022-04-22T00:00:00"/>
    <n v="0"/>
    <s v="не выявлено"/>
    <m/>
    <m/>
    <m/>
    <m/>
    <s v="Дорофеев И.С."/>
    <m/>
    <m/>
    <m/>
    <m/>
    <m/>
  </r>
  <r>
    <n v="214"/>
    <s v="ОС"/>
    <m/>
    <m/>
    <s v="НСО_Р_К-17р_56"/>
    <s v="БКД"/>
    <s v="Р"/>
    <x v="21"/>
    <s v="Новосибирск - Кочки - Павлодар (в пред. РФ)"/>
    <s v="а/б"/>
    <n v="11"/>
    <s v="км 95+500 - _x000a_км 98+500;_x000a_км 98+500 - _x000a_км 103+000;_x000a_км 166+000 -_x000a_км 167+000"/>
    <s v="АО &quot;Новосибирскавтодор&quot;"/>
    <x v="198"/>
    <x v="22"/>
    <s v="Действует"/>
    <m/>
    <m/>
    <m/>
    <d v="2023-10-31T00:00:00"/>
    <m/>
    <m/>
    <d v="2024-10-31T00:00:00"/>
    <m/>
    <m/>
    <m/>
    <m/>
    <m/>
    <m/>
    <d v="2022-04-22T00:00:00"/>
    <n v="4"/>
    <s v="Коррозия метизов барьерного ограждения, дефекты покрытия в виде сетки трещин, выкрашивание покрытия, просадка на покрытии."/>
    <m/>
    <m/>
    <m/>
    <m/>
    <s v="Ипатьев П.А."/>
    <m/>
    <m/>
    <m/>
    <m/>
    <m/>
  </r>
  <r>
    <n v="215"/>
    <s v="ОС"/>
    <m/>
    <m/>
    <s v="НСО_РЗ_К-17р_101_ТУАД19"/>
    <s v="БКД"/>
    <s v="Р"/>
    <x v="21"/>
    <s v="Новосибирск - Кочки - Павлодар (в пред. РФ)"/>
    <s v="а/б"/>
    <n v="0.6"/>
    <s v="км 111+730 - _x000a_км 112+330"/>
    <s v="АО &quot;Новосибирскавтодор&quot;"/>
    <x v="104"/>
    <x v="54"/>
    <s v="Действует"/>
    <m/>
    <m/>
    <m/>
    <d v="2023-10-15T00:00:00"/>
    <m/>
    <m/>
    <d v="2024-10-15T00:00:00"/>
    <m/>
    <m/>
    <m/>
    <m/>
    <m/>
    <m/>
    <d v="2022-04-22T00:00:00"/>
    <n v="1"/>
    <s v="Коррозия метизов барьерного ограждения"/>
    <m/>
    <m/>
    <m/>
    <m/>
    <s v="Ипатьев П.А."/>
    <m/>
    <m/>
    <m/>
    <m/>
    <m/>
  </r>
  <r>
    <n v="216"/>
    <m/>
    <m/>
    <m/>
    <s v="НСО_ММ_Н-2209_57"/>
    <s v="БКД"/>
    <s v="Р"/>
    <x v="21"/>
    <s v="Чингис - Нижнекаменка - Завъялово"/>
    <s v="щеб."/>
    <n v="2"/>
    <s v="км 24+500 - _x000a_км 26+500"/>
    <s v="ООО СК &quot;СибАзСтрой&quot;"/>
    <x v="199"/>
    <x v="77"/>
    <s v="Окончена"/>
    <m/>
    <m/>
    <m/>
    <d v="2023-11-15T00:00:00"/>
    <m/>
    <m/>
    <m/>
    <m/>
    <m/>
    <m/>
    <m/>
    <m/>
    <m/>
    <d v="2022-04-21T00:00:00"/>
    <n v="1"/>
    <s v="Выбоины на покрытии, гребенка, просадки"/>
    <m/>
    <m/>
    <m/>
    <m/>
    <s v="Ипатьев П.А."/>
    <m/>
    <m/>
    <m/>
    <m/>
    <m/>
  </r>
  <r>
    <n v="217"/>
    <m/>
    <m/>
    <m/>
    <m/>
    <m/>
    <s v="Р"/>
    <x v="21"/>
    <s v="73 км а/д &quot;К-17р&quot; - Верх-Ирмень"/>
    <s v="а/б"/>
    <n v="1.5"/>
    <s v="км 0+000 - _x000a_км 1+336,23"/>
    <s v="ООО &quot;МегаСтрой&quot;"/>
    <x v="200"/>
    <x v="51"/>
    <s v="Действует"/>
    <m/>
    <m/>
    <m/>
    <d v="2027-07-22T00:00:00"/>
    <m/>
    <m/>
    <m/>
    <m/>
    <d v="2022-07-22T00:00:00"/>
    <m/>
    <m/>
    <m/>
    <m/>
    <m/>
    <n v="0"/>
    <m/>
    <m/>
    <m/>
    <m/>
    <m/>
    <s v="Ипатьев П.А."/>
    <m/>
    <m/>
    <m/>
    <m/>
    <m/>
  </r>
  <r>
    <n v="218"/>
    <m/>
    <m/>
    <m/>
    <m/>
    <m/>
    <s v="Р"/>
    <x v="21"/>
    <s v="Устюжанино - Новокузминка"/>
    <s v="щеб."/>
    <n v="1.5"/>
    <s v="км 8+000 - _x000a_км 9+500"/>
    <s v="АО &quot;Новосибирскавтодор&quot;"/>
    <x v="201"/>
    <x v="155"/>
    <s v="Действует"/>
    <m/>
    <m/>
    <m/>
    <d v="2022-11-20T00:00:00"/>
    <m/>
    <m/>
    <d v="2025-11-20T00:00:00"/>
    <m/>
    <d v="2025-11-20T00:00:00"/>
    <m/>
    <m/>
    <m/>
    <m/>
    <m/>
    <n v="0"/>
    <m/>
    <m/>
    <m/>
    <m/>
    <m/>
    <s v="Ипатьев П.А."/>
    <m/>
    <m/>
    <m/>
    <m/>
    <m/>
  </r>
  <r>
    <n v="219"/>
    <m/>
    <m/>
    <m/>
    <s v="НСО_ММ_Н-2204_149_ТУАД"/>
    <s v="БКД"/>
    <s v="Р"/>
    <x v="21"/>
    <s v="67 км а/д &quot;К-17р&quot; - Верх-Ирмень - Березовка - Верх-Чик - гр. Коченевского района"/>
    <s v="щеб."/>
    <n v="2"/>
    <s v="км 29+500 - _x000a_км 31+500"/>
    <s v="ООО &quot;Стройсити&quot;"/>
    <x v="140"/>
    <x v="156"/>
    <s v="Действует"/>
    <m/>
    <m/>
    <m/>
    <d v="2023-10-13T00:00:00"/>
    <m/>
    <d v="2027-10-13T00:00:00"/>
    <m/>
    <m/>
    <d v="2026-10-13T00:00:00"/>
    <m/>
    <m/>
    <m/>
    <d v="2029-10-13T00:00:00"/>
    <d v="2022-04-22T00:00:00"/>
    <n v="0"/>
    <s v="не выявлено"/>
    <m/>
    <m/>
    <m/>
    <m/>
    <s v="Ипатьев П.А."/>
    <m/>
    <m/>
    <m/>
    <m/>
    <m/>
  </r>
  <r>
    <n v="220"/>
    <m/>
    <m/>
    <m/>
    <s v="НСО_ММ_Н-2209_150_ТУАД"/>
    <s v="БКД"/>
    <s v="Р"/>
    <x v="21"/>
    <s v="Чингис - Нижнекаменка - Завъялово"/>
    <s v="щеб."/>
    <n v="2.0019999999999998"/>
    <s v="км 0+000 - _x000a_км 2+002"/>
    <s v="ООО &quot;Эллипс&quot;"/>
    <x v="202"/>
    <x v="76"/>
    <s v="Действует"/>
    <m/>
    <m/>
    <m/>
    <d v="2023-07-23T00:00:00"/>
    <m/>
    <m/>
    <m/>
    <m/>
    <d v="2026-07-23T00:00:00"/>
    <m/>
    <m/>
    <m/>
    <m/>
    <d v="2022-04-21T00:00:00"/>
    <n v="1"/>
    <s v="Выбоины на покрытии, гребенка, просадки"/>
    <m/>
    <m/>
    <m/>
    <m/>
    <s v="Ипатьев П.А."/>
    <m/>
    <m/>
    <m/>
    <m/>
    <m/>
  </r>
  <r>
    <n v="221"/>
    <m/>
    <m/>
    <m/>
    <s v="НСО_ММ_Н-2304_58"/>
    <s v="БКД"/>
    <s v="Р"/>
    <x v="22"/>
    <s v="Северное - Чуваши - Кордон"/>
    <s v="щеб."/>
    <n v="9"/>
    <s v="км 2+116 - _x000a_км 11+116"/>
    <s v="АО &quot;Новосибирскавтодор&quot;"/>
    <x v="203"/>
    <x v="157"/>
    <s v="Окончена"/>
    <m/>
    <m/>
    <m/>
    <d v="2023-07-11T00:00:00"/>
    <m/>
    <m/>
    <m/>
    <m/>
    <m/>
    <m/>
    <m/>
    <m/>
    <m/>
    <d v="2022-04-12T00:00:00"/>
    <n v="0"/>
    <m/>
    <m/>
    <m/>
    <m/>
    <m/>
    <s v="Шилякин А.А."/>
    <m/>
    <m/>
    <m/>
    <m/>
    <m/>
  </r>
  <r>
    <n v="222"/>
    <m/>
    <m/>
    <m/>
    <m/>
    <m/>
    <s v="Р"/>
    <x v="22"/>
    <s v="Куйбышев - Северное"/>
    <s v="а/б"/>
    <n v="1.44"/>
    <s v="км 61+748 - _x000a_км 63+188"/>
    <s v="АО &quot;Новосибирскавтодор&quot;"/>
    <x v="114"/>
    <x v="158"/>
    <s v="Окончена"/>
    <m/>
    <m/>
    <m/>
    <d v="2022-09-03T00:00:00"/>
    <m/>
    <m/>
    <m/>
    <m/>
    <m/>
    <m/>
    <m/>
    <m/>
    <m/>
    <m/>
    <n v="0"/>
    <m/>
    <m/>
    <m/>
    <m/>
    <m/>
    <s v="Шилякин А.А."/>
    <m/>
    <m/>
    <m/>
    <m/>
    <m/>
  </r>
  <r>
    <n v="223"/>
    <m/>
    <m/>
    <m/>
    <m/>
    <m/>
    <s v="Р"/>
    <x v="22"/>
    <s v="Северное - Чуваши - Кордон"/>
    <s v="щеб."/>
    <n v="3"/>
    <s v="км 20+000 - _x000a_км 23+000"/>
    <s v="АО &quot;Новосибирскавтодор&quot;"/>
    <x v="204"/>
    <x v="155"/>
    <s v="Действует"/>
    <m/>
    <m/>
    <m/>
    <d v="2022-11-20T00:00:00"/>
    <m/>
    <m/>
    <m/>
    <m/>
    <d v="2025-11-20T00:00:00"/>
    <m/>
    <m/>
    <m/>
    <m/>
    <m/>
    <n v="0"/>
    <m/>
    <m/>
    <m/>
    <m/>
    <m/>
    <s v="Шилякин А.А."/>
    <m/>
    <m/>
    <m/>
    <m/>
    <m/>
  </r>
  <r>
    <n v="224"/>
    <m/>
    <m/>
    <m/>
    <s v="НСО_Р_К-04_152_ТУАД"/>
    <s v="БКД"/>
    <s v="Р"/>
    <x v="22"/>
    <s v="Куйбышев - Северное"/>
    <s v="а/б"/>
    <n v="3"/>
    <s v="км 68+000 - _x000a_км 71+022,31"/>
    <s v="АО &quot;Новосибирскавтодор&quot;"/>
    <x v="205"/>
    <x v="43"/>
    <s v="Действует"/>
    <m/>
    <m/>
    <m/>
    <d v="2023-10-15T00:00:00"/>
    <m/>
    <m/>
    <m/>
    <m/>
    <d v="2026-10-15T00:00:00"/>
    <m/>
    <m/>
    <m/>
    <m/>
    <d v="2022-04-12T00:00:00"/>
    <n v="0"/>
    <m/>
    <m/>
    <m/>
    <m/>
    <m/>
    <s v="Шилякин А.А."/>
    <m/>
    <m/>
    <m/>
    <m/>
    <m/>
  </r>
  <r>
    <n v="225"/>
    <m/>
    <m/>
    <m/>
    <s v="НСО_Р_К-26_153_ТУАД"/>
    <s v="БКД"/>
    <s v="Р"/>
    <x v="22"/>
    <s v="Венгерово - Минино - Верх-Красноярка - Северное (в гр. района)"/>
    <s v="щеб."/>
    <n v="7"/>
    <s v="км 122+000 - _x000a_км 129+000"/>
    <s v="АО &quot;Новосибирскавтодор&quot;"/>
    <x v="206"/>
    <x v="43"/>
    <s v="Действует"/>
    <m/>
    <m/>
    <m/>
    <d v="2023-10-15T00:00:00"/>
    <m/>
    <d v="2027-10-15T00:00:00"/>
    <m/>
    <m/>
    <d v="2026-10-15T00:00:00"/>
    <m/>
    <m/>
    <m/>
    <m/>
    <d v="2022-04-12T00:00:00"/>
    <n v="0"/>
    <m/>
    <m/>
    <m/>
    <m/>
    <m/>
    <s v="Шилякин А.А."/>
    <m/>
    <m/>
    <m/>
    <m/>
    <m/>
  </r>
  <r>
    <n v="226"/>
    <m/>
    <m/>
    <m/>
    <m/>
    <m/>
    <s v="Р"/>
    <x v="22"/>
    <s v="Венгерово - Минино - Верх-Красноярка - Северное (в гр. Района)"/>
    <s v="щеб."/>
    <n v="4.1980000000000004"/>
    <s v="км 118+000 - _x000a_км 122+000"/>
    <s v="АО &quot;Новосибирскавтодор&quot;"/>
    <x v="206"/>
    <x v="159"/>
    <s v="Действует"/>
    <m/>
    <m/>
    <m/>
    <d v="2023-09-30T00:00:00"/>
    <m/>
    <m/>
    <m/>
    <m/>
    <d v="2026-09-30T00:00:00"/>
    <m/>
    <m/>
    <m/>
    <m/>
    <m/>
    <n v="0"/>
    <m/>
    <m/>
    <m/>
    <m/>
    <m/>
    <s v="Шилякин А.А."/>
    <m/>
    <m/>
    <m/>
    <m/>
    <m/>
  </r>
  <r>
    <n v="227"/>
    <m/>
    <m/>
    <m/>
    <m/>
    <m/>
    <s v="Р"/>
    <x v="11"/>
    <s v="Сузун - Каргаполово - Тараданово"/>
    <s v="щеб."/>
    <n v="2"/>
    <s v="км 20+000 - _x000a_км 22+000"/>
    <s v="ООО СК &quot;Магистраль&quot;"/>
    <x v="207"/>
    <x v="160"/>
    <s v="Действует"/>
    <m/>
    <m/>
    <m/>
    <d v="2022-12-03T00:00:00"/>
    <m/>
    <m/>
    <m/>
    <m/>
    <d v="2025-12-03T00:00:00"/>
    <m/>
    <m/>
    <m/>
    <m/>
    <m/>
    <n v="0"/>
    <m/>
    <m/>
    <m/>
    <m/>
    <m/>
    <s v="Каптуревская Д.И."/>
    <m/>
    <m/>
    <m/>
    <m/>
    <m/>
  </r>
  <r>
    <n v="228"/>
    <m/>
    <m/>
    <m/>
    <s v="НСО_Р_К-14_89_ТУАД"/>
    <s v="БКД"/>
    <s v="Р"/>
    <x v="11"/>
    <s v="105 км а/д &quot;М-52&quot; - Сузун"/>
    <s v="а/б"/>
    <n v="8"/>
    <s v="км 52+000 - _x000a_км 55+000; _x000a_км 76+330 - _x000a_км 81+330"/>
    <s v="ООО &quot;Автодорремонтехно&quot;"/>
    <x v="208"/>
    <x v="161"/>
    <s v="Действует"/>
    <m/>
    <m/>
    <m/>
    <d v="2027-09-30T00:00:00"/>
    <m/>
    <m/>
    <m/>
    <m/>
    <d v="2030-09-30T00:00:00"/>
    <m/>
    <m/>
    <m/>
    <m/>
    <d v="2022-04-21T00:00:00"/>
    <n v="1"/>
    <s v="поперечные трещины на покрытии"/>
    <m/>
    <m/>
    <m/>
    <m/>
    <s v="Каптуревская Д.И."/>
    <s v="№5310 27.07.2020г (Пеня) на сумму 624 164,36, №5591 06.08.2020 (штраф) 100т.р., №5634 от 07.08.2020г. (пеня) 34,00554 т.р., №5461 03.08.2020г. 138,66803 т.р (пеня-штраф), №6114 25.08.2020 на 82 143,74(пеня)"/>
    <m/>
    <m/>
    <m/>
    <m/>
  </r>
  <r>
    <n v="229"/>
    <m/>
    <m/>
    <m/>
    <m/>
    <m/>
    <s v="Р"/>
    <x v="12"/>
    <s v="Убинское - Кундран"/>
    <s v="щеб."/>
    <n v="2"/>
    <s v="км 27+000 - _x000a_км 29+000"/>
    <s v="ООО &quot;НСП&quot;"/>
    <x v="209"/>
    <x v="6"/>
    <s v="Действует"/>
    <m/>
    <m/>
    <m/>
    <d v="2022-11-25T00:00:00"/>
    <m/>
    <m/>
    <m/>
    <m/>
    <d v="2025-11-25T00:00:00"/>
    <m/>
    <m/>
    <m/>
    <m/>
    <m/>
    <n v="0"/>
    <m/>
    <m/>
    <m/>
    <m/>
    <m/>
    <s v="Силивоньчик А.В."/>
    <m/>
    <m/>
    <m/>
    <m/>
    <d v="2020-09-29T00:00:00"/>
  </r>
  <r>
    <n v="230"/>
    <m/>
    <m/>
    <m/>
    <m/>
    <m/>
    <s v="Р"/>
    <x v="12"/>
    <s v="Подъезд к ж/д вокзалу ст. Убинское"/>
    <s v="а/б"/>
    <n v="0.18"/>
    <s v="км 4+921 - _x000a_км 5+101"/>
    <s v="ООО &quot;СИБСТРОЙСИТИ&quot; _x000a_"/>
    <x v="210"/>
    <x v="162"/>
    <s v="Действует"/>
    <m/>
    <m/>
    <m/>
    <d v="2024-11-03T00:00:00"/>
    <m/>
    <m/>
    <m/>
    <m/>
    <d v="2025-11-03T00:00:00"/>
    <m/>
    <m/>
    <m/>
    <m/>
    <m/>
    <n v="0"/>
    <m/>
    <m/>
    <m/>
    <m/>
    <m/>
    <s v="Силивоньчик А.В."/>
    <m/>
    <m/>
    <m/>
    <s v="30.09.20 - покрытие "/>
    <m/>
  </r>
  <r>
    <n v="231"/>
    <m/>
    <m/>
    <m/>
    <s v="НСО_ММ_Н-2702_93_ТУАД"/>
    <s v="БКД"/>
    <s v="Р"/>
    <x v="12"/>
    <s v="1237 км а/д &quot;Р-254&quot; - Крещенское"/>
    <s v="щеб."/>
    <n v="2.5579999999999998"/>
    <s v="км 1+130 - _x000a_км 3+688"/>
    <s v="ООО &quot;Новосибирскагропромдорстрой&quot;"/>
    <x v="211"/>
    <x v="163"/>
    <s v="Действует"/>
    <m/>
    <m/>
    <m/>
    <d v="2022-07-31T00:00:00"/>
    <m/>
    <m/>
    <m/>
    <m/>
    <d v="2025-07-31T00:00:00"/>
    <m/>
    <m/>
    <m/>
    <m/>
    <d v="2022-04-11T00:00:00"/>
    <n v="0"/>
    <m/>
    <m/>
    <m/>
    <m/>
    <m/>
    <s v="Силивоньчик А.В."/>
    <m/>
    <m/>
    <m/>
    <m/>
    <m/>
  </r>
  <r>
    <n v="232"/>
    <m/>
    <m/>
    <m/>
    <m/>
    <m/>
    <s v="Р"/>
    <x v="12"/>
    <s v="Убинское - Кундран"/>
    <s v="а/б"/>
    <n v="1.0569999999999999"/>
    <s v="км 2+831 - _x000a_км 3+888"/>
    <s v="АО &quot;Новосибирскавтодор&quot;"/>
    <x v="212"/>
    <x v="164"/>
    <s v="Действует"/>
    <m/>
    <m/>
    <m/>
    <d v="2024-10-15T00:00:00"/>
    <m/>
    <m/>
    <m/>
    <m/>
    <d v="2025-10-15T00:00:00"/>
    <m/>
    <m/>
    <m/>
    <m/>
    <m/>
    <n v="0"/>
    <m/>
    <m/>
    <m/>
    <m/>
    <m/>
    <s v="Силивоньчик А.В."/>
    <m/>
    <m/>
    <m/>
    <m/>
    <m/>
  </r>
  <r>
    <n v="233"/>
    <m/>
    <m/>
    <m/>
    <s v="НСО_ММ_Н-2702_161_ТУАД"/>
    <s v="БКД"/>
    <s v="Р"/>
    <x v="12"/>
    <s v="1237 км а/д &quot;Р-254&quot; - Крещенское"/>
    <s v="щеб."/>
    <n v="5.0049999999999999"/>
    <s v="км 16+500 - _x000a_км 21+505"/>
    <s v="ООО &quot;Новосибирскагропромдорстрой&quot;"/>
    <x v="213"/>
    <x v="165"/>
    <s v="Действует"/>
    <m/>
    <m/>
    <m/>
    <d v="2023-08-04T00:00:00"/>
    <m/>
    <d v="2027-08-04T00:00:00"/>
    <m/>
    <m/>
    <d v="2026-08-04T00:00:00"/>
    <m/>
    <m/>
    <m/>
    <m/>
    <d v="2022-04-18T00:00:00"/>
    <n v="2"/>
    <m/>
    <m/>
    <m/>
    <m/>
    <m/>
    <s v="Силивоньчик А.В."/>
    <m/>
    <m/>
    <m/>
    <m/>
    <m/>
  </r>
  <r>
    <n v="234"/>
    <m/>
    <m/>
    <m/>
    <s v="НСО_ММ_Н-2701_160_ТУАД"/>
    <s v="БКД"/>
    <s v="Р"/>
    <x v="12"/>
    <s v="Убинское - Кундран"/>
    <s v="щеб."/>
    <n v="7"/>
    <s v="км 29+000 - _x000a_км 31+000; _x000a_км 16+147 - _x000a_км 21+147"/>
    <s v="ООО &quot;Новосибирскагропромдорстрой&quot;"/>
    <x v="214"/>
    <x v="166"/>
    <s v="Действует"/>
    <m/>
    <m/>
    <m/>
    <d v="2023-10-20T00:00:00"/>
    <m/>
    <m/>
    <m/>
    <m/>
    <d v="2026-10-20T00:00:00"/>
    <m/>
    <m/>
    <m/>
    <m/>
    <d v="2022-04-11T00:00:00"/>
    <n v="1"/>
    <m/>
    <m/>
    <m/>
    <m/>
    <m/>
    <s v="Силивоньчик А.В."/>
    <m/>
    <m/>
    <m/>
    <m/>
    <m/>
  </r>
  <r>
    <n v="235"/>
    <m/>
    <m/>
    <m/>
    <s v="НСО_ММ_Н-2701_160_ТУАД"/>
    <s v="БКД"/>
    <s v="Р"/>
    <x v="12"/>
    <s v="Убинское - Кундран"/>
    <s v="щеб."/>
    <n v="5"/>
    <s v="км 21+147 - _x000a_км 26+147"/>
    <s v="ООО &quot;Новосибирскагропромдорстрой&quot;"/>
    <x v="214"/>
    <x v="166"/>
    <s v="Действует"/>
    <m/>
    <m/>
    <m/>
    <d v="2023-10-20T00:00:00"/>
    <m/>
    <d v="2027-10-20T00:00:00"/>
    <m/>
    <m/>
    <d v="2026-10-20T00:00:00"/>
    <m/>
    <m/>
    <m/>
    <m/>
    <d v="2022-04-11T00:00:00"/>
    <n v="0"/>
    <m/>
    <m/>
    <m/>
    <m/>
    <m/>
    <s v="Силивоньчик А.В."/>
    <m/>
    <m/>
    <m/>
    <m/>
    <m/>
  </r>
  <r>
    <n v="236"/>
    <m/>
    <m/>
    <m/>
    <s v="НСО_Р_К-22_62"/>
    <s v="БКД"/>
    <s v="Р"/>
    <x v="24"/>
    <s v="Куйбышев - Венгерово - гр. Омской области (старый Московский тракт)"/>
    <s v="щеб."/>
    <n v="1"/>
    <s v="км 194+000 - _x000a_км 195+000"/>
    <s v="АО &quot;Новосибирскавтодор&quot;"/>
    <x v="215"/>
    <x v="83"/>
    <s v="Окончена"/>
    <m/>
    <m/>
    <m/>
    <d v="2023-09-26T00:00:00"/>
    <m/>
    <m/>
    <m/>
    <m/>
    <d v="2023-09-26T00:00:00"/>
    <m/>
    <m/>
    <m/>
    <m/>
    <d v="2022-04-14T00:00:00"/>
    <n v="0"/>
    <m/>
    <m/>
    <m/>
    <m/>
    <m/>
    <s v="Вакушин А.В."/>
    <m/>
    <m/>
    <m/>
    <m/>
    <m/>
  </r>
  <r>
    <n v="237"/>
    <m/>
    <m/>
    <m/>
    <s v="НСО_Р_К-22_62"/>
    <s v="БКД"/>
    <s v="Р"/>
    <x v="24"/>
    <s v="Куйбышев - Венгерово - гр. Омской области (старый Московский тракт)"/>
    <s v="щеб."/>
    <n v="1"/>
    <s v="км 195+000 -_x000a_км 196+000"/>
    <s v="АО &quot;Новосибирскавтодор&quot;"/>
    <x v="215"/>
    <x v="167"/>
    <s v="Окончена"/>
    <m/>
    <m/>
    <m/>
    <d v="2023-10-26T00:00:00"/>
    <m/>
    <m/>
    <m/>
    <m/>
    <d v="2023-10-26T00:00:00"/>
    <m/>
    <m/>
    <m/>
    <m/>
    <d v="2022-04-14T00:00:00"/>
    <n v="0"/>
    <m/>
    <m/>
    <m/>
    <m/>
    <m/>
    <s v="Вакушин А.В."/>
    <m/>
    <m/>
    <m/>
    <m/>
    <m/>
  </r>
  <r>
    <n v="238"/>
    <m/>
    <m/>
    <m/>
    <m/>
    <m/>
    <s v="Р"/>
    <x v="24"/>
    <s v="Куйбышев - Венгерово - гр. Омской области (старый Московский тракт)"/>
    <s v="щеб."/>
    <n v="1.7"/>
    <s v="км 222+205 - _x000a_км 223+905"/>
    <s v="АО &quot;Новосибирскавтодор&quot;"/>
    <x v="114"/>
    <x v="105"/>
    <s v="Окончена"/>
    <m/>
    <m/>
    <m/>
    <d v="2022-08-24T00:00:00"/>
    <m/>
    <m/>
    <m/>
    <m/>
    <m/>
    <m/>
    <m/>
    <m/>
    <m/>
    <m/>
    <n v="0"/>
    <m/>
    <m/>
    <m/>
    <m/>
    <m/>
    <s v="Вакушин А.В."/>
    <m/>
    <m/>
    <m/>
    <m/>
    <m/>
  </r>
  <r>
    <n v="239"/>
    <m/>
    <m/>
    <m/>
    <m/>
    <m/>
    <s v="Р"/>
    <x v="24"/>
    <s v="Куйбышев - Венгерово - гр. Омской области (старый Московский тракт)"/>
    <s v="щеб."/>
    <n v="1.3"/>
    <s v="км 183+300 - _x000a_км 184+600"/>
    <s v="АО &quot;Новосибирскавтодор&quot;"/>
    <x v="216"/>
    <x v="125"/>
    <s v="Действует"/>
    <m/>
    <m/>
    <m/>
    <d v="2022-08-24T00:00:00"/>
    <m/>
    <m/>
    <m/>
    <m/>
    <d v="2025-08-24T00:00:00"/>
    <m/>
    <m/>
    <m/>
    <m/>
    <m/>
    <n v="0"/>
    <m/>
    <m/>
    <m/>
    <m/>
    <m/>
    <s v="Вакушин А.В."/>
    <m/>
    <m/>
    <m/>
    <m/>
    <m/>
  </r>
  <r>
    <n v="240"/>
    <m/>
    <m/>
    <m/>
    <s v="50 ОП РЗ 50К-22"/>
    <s v="БКД"/>
    <s v="Р"/>
    <x v="24"/>
    <s v="Куйбышев - Венгерово - гр. Омской области (старый Московский тракт)"/>
    <s v="щеб."/>
    <n v="2"/>
    <s v="км 196+000 - _x000a_км 198+000"/>
    <s v="АО &quot;Новосибирскавтодор&quot;"/>
    <x v="217"/>
    <x v="103"/>
    <s v="Действует"/>
    <m/>
    <m/>
    <m/>
    <d v="2022-08-31T00:00:00"/>
    <m/>
    <m/>
    <m/>
    <m/>
    <d v="2025-08-31T00:00:00"/>
    <m/>
    <m/>
    <m/>
    <m/>
    <d v="2022-04-14T00:00:00"/>
    <n v="0"/>
    <m/>
    <m/>
    <m/>
    <m/>
    <m/>
    <s v="Вакушин А.В."/>
    <m/>
    <m/>
    <m/>
    <m/>
    <m/>
  </r>
  <r>
    <n v="241"/>
    <m/>
    <m/>
    <m/>
    <s v="НСО_Р_К-20_162_ТУАД"/>
    <s v="БКД"/>
    <s v="Р"/>
    <x v="24"/>
    <s v="Куйбышев - Венгерово - гр. Омской области (старый Московский тракт)"/>
    <s v="щеб."/>
    <n v="10.189"/>
    <s v="км 189+810,58 - _x000a_км 194+000; _x000a_км 203+000 - _x000a_км 209+000"/>
    <s v="АО &quot;Новосибирскавтодор&quot;"/>
    <x v="218"/>
    <x v="154"/>
    <s v="Действует"/>
    <m/>
    <m/>
    <m/>
    <d v="2023-08-16T00:00:00"/>
    <m/>
    <d v="2027-08-16T00:00:00"/>
    <m/>
    <m/>
    <d v="2026-08-16T00:00:00"/>
    <m/>
    <m/>
    <m/>
    <m/>
    <d v="2022-04-14T00:00:00"/>
    <n v="3"/>
    <m/>
    <m/>
    <m/>
    <m/>
    <m/>
    <s v="Вакушин А.В."/>
    <m/>
    <m/>
    <m/>
    <m/>
    <m/>
  </r>
  <r>
    <n v="242"/>
    <m/>
    <m/>
    <m/>
    <s v="НСО_Р_К-02_64"/>
    <s v="БКД"/>
    <s v="Р"/>
    <x v="13"/>
    <s v="Чаны - Венгерово - Кыштовка"/>
    <s v="а/б"/>
    <n v="5.25"/>
    <s v="км 23+000 - _x000a_км 28+250"/>
    <s v="АО &quot;Новосибирскавтодор&quot;"/>
    <x v="219"/>
    <x v="96"/>
    <s v="Действует"/>
    <m/>
    <d v="2025-11-08T00:00:00"/>
    <d v="2024-11-08T00:00:00"/>
    <d v="2025-11-08T00:00:00"/>
    <m/>
    <m/>
    <m/>
    <m/>
    <m/>
    <m/>
    <m/>
    <m/>
    <m/>
    <d v="2022-04-14T00:00:00"/>
    <n v="1"/>
    <m/>
    <m/>
    <m/>
    <m/>
    <m/>
    <s v="Галинский Д.В."/>
    <m/>
    <m/>
    <m/>
    <m/>
    <m/>
  </r>
  <r>
    <n v="243"/>
    <m/>
    <m/>
    <m/>
    <s v="НСО_ММ_Н-2904_63"/>
    <s v="БКД"/>
    <s v="Р"/>
    <x v="13"/>
    <s v="Чаны - Погорелка"/>
    <s v="а/б"/>
    <n v="4.3769999999999998"/>
    <s v="км 7+070 - _x000a_км 11+447,07 "/>
    <s v="АО &quot;Новосибирскавтодор&quot;"/>
    <x v="220"/>
    <x v="168"/>
    <s v="Действует"/>
    <m/>
    <m/>
    <m/>
    <m/>
    <m/>
    <d v="2024-12-04T00:00:00"/>
    <m/>
    <m/>
    <m/>
    <m/>
    <m/>
    <m/>
    <m/>
    <d v="2022-04-14T00:00:00"/>
    <n v="1"/>
    <m/>
    <m/>
    <m/>
    <m/>
    <m/>
    <s v="Галинский Д.В."/>
    <m/>
    <m/>
    <m/>
    <m/>
    <m/>
  </r>
  <r>
    <n v="244"/>
    <m/>
    <m/>
    <m/>
    <m/>
    <m/>
    <s v="Р"/>
    <x v="13"/>
    <s v="Чаны - Погорелка"/>
    <s v="а/б"/>
    <n v="7.07"/>
    <s v="км 0+000-км 7+070"/>
    <s v="АО &quot;Новосибирскавтодор&quot;"/>
    <x v="114"/>
    <x v="169"/>
    <s v="Окончена"/>
    <m/>
    <m/>
    <m/>
    <d v="2023-08-23T00:00:00"/>
    <m/>
    <m/>
    <m/>
    <m/>
    <m/>
    <m/>
    <m/>
    <m/>
    <m/>
    <m/>
    <n v="0"/>
    <m/>
    <m/>
    <m/>
    <m/>
    <m/>
    <s v="Галинский Д.В."/>
    <m/>
    <m/>
    <m/>
    <m/>
    <m/>
  </r>
  <r>
    <n v="245"/>
    <m/>
    <m/>
    <m/>
    <m/>
    <m/>
    <s v="Р"/>
    <x v="13"/>
    <s v="Чаны - Песчаное Озеро"/>
    <s v="щеб."/>
    <n v="2"/>
    <s v="км 12+712 - _x000a_км 13+305; _x000a_км 17+000 - _x000a_км 18+420"/>
    <s v="АО &quot;Новосибирскавтодор&quot;"/>
    <x v="221"/>
    <x v="163"/>
    <s v="Действует"/>
    <m/>
    <m/>
    <m/>
    <d v="2022-07-31T00:00:00"/>
    <m/>
    <m/>
    <m/>
    <m/>
    <d v="2025-07-31T00:00:00"/>
    <m/>
    <m/>
    <m/>
    <m/>
    <m/>
    <n v="0"/>
    <m/>
    <m/>
    <m/>
    <m/>
    <m/>
    <s v="Галинский Д.В."/>
    <m/>
    <m/>
    <m/>
    <m/>
    <m/>
  </r>
  <r>
    <n v="246"/>
    <m/>
    <m/>
    <m/>
    <s v="НСО_Р_К-02_163_ТУАД"/>
    <s v="БКД"/>
    <s v="Р"/>
    <x v="13"/>
    <s v="Чаны - Венгерово - Кыштовка"/>
    <s v="а/б"/>
    <n v="11.25"/>
    <s v="км 16+750 - _x000a_км 23+000; _x000a_км 28+250 - _x000a_км 33+250"/>
    <s v="АО &quot;Новосибирскавтодор&quot;"/>
    <x v="75"/>
    <x v="72"/>
    <s v="Действует"/>
    <m/>
    <m/>
    <m/>
    <d v="2025-11-26T00:00:00"/>
    <m/>
    <m/>
    <m/>
    <m/>
    <d v="2031-11-26T00:00:00"/>
    <m/>
    <d v="2022-04-26T00:00:00"/>
    <m/>
    <m/>
    <d v="2022-04-14T00:00:00"/>
    <n v="3"/>
    <m/>
    <m/>
    <m/>
    <m/>
    <m/>
    <s v="Галинский Д.В."/>
    <m/>
    <m/>
    <m/>
    <m/>
    <m/>
  </r>
  <r>
    <n v="247"/>
    <m/>
    <m/>
    <m/>
    <m/>
    <m/>
    <s v="Р"/>
    <x v="16"/>
    <s v="12 км а/д &quot;Н-3013&quot; - Украинка"/>
    <s v="щеб."/>
    <n v="2.3170000000000002"/>
    <s v="км 0+000 - _x000a_км 2+317"/>
    <s v="СК Сибирь"/>
    <x v="222"/>
    <x v="6"/>
    <s v="Действует"/>
    <m/>
    <m/>
    <m/>
    <d v="2022-11-25T00:00:00"/>
    <m/>
    <m/>
    <m/>
    <m/>
    <d v="2025-11-25T00:00:00"/>
    <m/>
    <m/>
    <m/>
    <m/>
    <m/>
    <n v="0"/>
    <m/>
    <m/>
    <m/>
    <m/>
    <m/>
    <s v="Коновалов С.В."/>
    <m/>
    <m/>
    <m/>
    <m/>
    <m/>
  </r>
  <r>
    <n v="248"/>
    <m/>
    <m/>
    <m/>
    <s v="НСО_ММ_Н-3031_94_ТУАД"/>
    <s v="БКД"/>
    <s v="Р"/>
    <x v="16"/>
    <s v="13 км а/д &quot;К-14&quot; - Карагужево"/>
    <s v="щеб. и а/б"/>
    <n v="4.7560000000000002"/>
    <s v="км 0+000 - _x000a_км 4+759"/>
    <s v="АО &quot;Новосибирскавтодор&quot;"/>
    <x v="223"/>
    <x v="170"/>
    <s v="Действует"/>
    <m/>
    <m/>
    <m/>
    <d v="2024-10-22T00:00:00"/>
    <m/>
    <m/>
    <d v="2025-10-22T00:00:00"/>
    <m/>
    <d v="2025-10-22T00:00:00"/>
    <m/>
    <m/>
    <m/>
    <m/>
    <d v="2022-04-21T00:00:00"/>
    <n v="0"/>
    <m/>
    <m/>
    <m/>
    <m/>
    <m/>
    <s v="Коновалов С.В."/>
    <m/>
    <m/>
    <m/>
    <s v="4-ый раз переделывают покрытие. Выполнено. Проведение лаборатории"/>
    <m/>
  </r>
  <r>
    <n v="249"/>
    <m/>
    <m/>
    <m/>
    <s v="НСО_Р_К-14_164_ТУАД"/>
    <s v="БКД"/>
    <s v="Р"/>
    <x v="16"/>
    <s v="104 км а/д &quot;Р-256&quot; - Сузун"/>
    <s v="а/б"/>
    <n v="4"/>
    <s v="км 14+000 -_x000a_км 18+000"/>
    <s v="АО &quot;Новосибирскавтодор&quot;"/>
    <x v="224"/>
    <x v="138"/>
    <s v="Действует"/>
    <m/>
    <m/>
    <m/>
    <d v="2025-12-20T00:00:00"/>
    <m/>
    <m/>
    <m/>
    <m/>
    <d v="2026-12-20T00:00:00"/>
    <m/>
    <m/>
    <m/>
    <m/>
    <d v="2022-04-21T00:00:00"/>
    <n v="0"/>
    <m/>
    <m/>
    <m/>
    <m/>
    <m/>
    <s v="Коновалов С.В."/>
    <m/>
    <m/>
    <m/>
    <m/>
    <m/>
  </r>
  <r>
    <n v="250"/>
    <m/>
    <m/>
    <m/>
    <m/>
    <m/>
    <s v="Р"/>
    <x v="15"/>
    <s v="17 км а/д &quot;Н-3105&quot; - Чаячье - Елизаветинка"/>
    <s v="а/б"/>
    <n v="1.1000000000000001"/>
    <s v="км 9+299 - _x000a_  км 10+399"/>
    <s v="АО &quot;Новосибирскавтодор&quot;"/>
    <x v="225"/>
    <x v="171"/>
    <s v="Действует"/>
    <m/>
    <m/>
    <m/>
    <d v="2024-09-03T00:00:00"/>
    <m/>
    <m/>
    <m/>
    <m/>
    <s v="/03.09.2025/"/>
    <m/>
    <m/>
    <m/>
    <m/>
    <m/>
    <n v="0"/>
    <m/>
    <m/>
    <m/>
    <m/>
    <m/>
    <s v="Галинский Д.В."/>
    <m/>
    <m/>
    <m/>
    <m/>
    <m/>
  </r>
  <r>
    <n v="251"/>
    <s v="ОС"/>
    <m/>
    <m/>
    <m/>
    <m/>
    <s v="Р"/>
    <x v="15"/>
    <s v="992 км а/д &quot;Р-254&quot; - Купино - Карасук"/>
    <s v="а/б"/>
    <n v="6.21"/>
    <s v="км 77+169 -_x000a_км 83+155; _x000a_км 100+964 - _x000a_км 101+188"/>
    <s v="АО &quot;Новосибирскавтодор&quot;"/>
    <x v="226"/>
    <x v="172"/>
    <s v="Действует"/>
    <m/>
    <m/>
    <m/>
    <d v="2024-09-02T00:00:00"/>
    <m/>
    <m/>
    <d v="2025-09-02T00:00:00"/>
    <m/>
    <d v="2025-09-02T00:00:00"/>
    <m/>
    <m/>
    <m/>
    <m/>
    <m/>
    <n v="0"/>
    <m/>
    <m/>
    <m/>
    <m/>
    <m/>
    <s v="Галинский Д.В."/>
    <m/>
    <m/>
    <m/>
    <m/>
    <m/>
  </r>
  <r>
    <n v="252"/>
    <s v="ОС"/>
    <m/>
    <m/>
    <s v="50 ОП РЗ 50К-01"/>
    <s v="БКД"/>
    <s v="Р"/>
    <x v="15"/>
    <s v="992 км а/д &quot;Р-254&quot; - Купино - Карасук"/>
    <s v="а/б"/>
    <n v="1.94"/>
    <s v="км 83+155 -_x000a_ км 85+095"/>
    <s v="ООО &quot;Вертикаль&quot;"/>
    <x v="227"/>
    <x v="173"/>
    <s v="Действует"/>
    <m/>
    <m/>
    <m/>
    <d v="2024-12-25T00:00:00"/>
    <m/>
    <m/>
    <m/>
    <m/>
    <d v="2025-12-25T00:00:00"/>
    <m/>
    <m/>
    <m/>
    <m/>
    <d v="2022-04-13T00:00:00"/>
    <n v="2"/>
    <m/>
    <m/>
    <m/>
    <m/>
    <m/>
    <s v="Галинский Д.В."/>
    <m/>
    <m/>
    <m/>
    <m/>
    <m/>
  </r>
  <r>
    <n v="253"/>
    <s v="ОС"/>
    <m/>
    <m/>
    <s v="НСО_РЗ_К-01_170_ТУАД"/>
    <s v="БКД"/>
    <s v="Р"/>
    <x v="15"/>
    <s v="992 км а/д &quot;Р-254&quot; - Купино - Карасук"/>
    <s v="а/б"/>
    <n v="0.76"/>
    <s v="км 85+095 -_x000a_км 85+855"/>
    <s v="ООО &quot;Вертикаль&quot;"/>
    <x v="227"/>
    <x v="76"/>
    <s v="Действует"/>
    <m/>
    <m/>
    <m/>
    <d v="2025-07-23T00:00:00"/>
    <m/>
    <m/>
    <m/>
    <m/>
    <d v="2026-07-23T00:00:00"/>
    <m/>
    <d v="2022-07-23T00:00:00"/>
    <m/>
    <m/>
    <d v="2022-04-13T00:00:00"/>
    <n v="1"/>
    <m/>
    <m/>
    <m/>
    <m/>
    <m/>
    <s v="Галинский Д.В."/>
    <m/>
    <m/>
    <m/>
    <m/>
    <m/>
  </r>
  <r>
    <n v="254"/>
    <m/>
    <m/>
    <m/>
    <s v="НСО_Р_К-30_65"/>
    <s v="БКД"/>
    <s v="Р"/>
    <x v="14"/>
    <s v="103 км а/д &quot;К-17р&quot; - Петровский - Большеникольское - Чулым (в гр. района)"/>
    <s v="щеб."/>
    <n v="3.5670000000000002"/>
    <s v="км 108+765 - км 112+332"/>
    <s v="ООО &quot;Новосибирскагропромдорстрой&quot;"/>
    <x v="228"/>
    <x v="20"/>
    <s v="Окончена"/>
    <m/>
    <m/>
    <m/>
    <d v="2023-10-22T00:00:00"/>
    <m/>
    <m/>
    <m/>
    <m/>
    <m/>
    <m/>
    <m/>
    <m/>
    <m/>
    <d v="2022-04-18T00:00:00"/>
    <n v="0"/>
    <m/>
    <m/>
    <m/>
    <m/>
    <m/>
    <s v="Токарев С.В."/>
    <m/>
    <m/>
    <m/>
    <m/>
    <m/>
  </r>
  <r>
    <n v="255"/>
    <m/>
    <m/>
    <m/>
    <m/>
    <m/>
    <s v="Р"/>
    <x v="14"/>
    <s v="22 км а/д &quot;К-36&quot; - Серебрянское"/>
    <s v="щеб."/>
    <n v="1.2"/>
    <s v="км 11+800 - _x000a_км 13+000"/>
    <s v="ООО &quot;Агропромдорстрой&quot;"/>
    <x v="229"/>
    <x v="70"/>
    <s v="Действует"/>
    <m/>
    <m/>
    <m/>
    <d v="2022-06-22T00:00:00"/>
    <m/>
    <m/>
    <m/>
    <m/>
    <d v="2025-06-22T00:00:00"/>
    <m/>
    <m/>
    <m/>
    <m/>
    <m/>
    <n v="0"/>
    <m/>
    <m/>
    <m/>
    <m/>
    <m/>
    <s v="Токарев С.В."/>
    <m/>
    <m/>
    <m/>
    <m/>
    <m/>
  </r>
  <r>
    <n v="256"/>
    <m/>
    <m/>
    <m/>
    <s v="НСО_ММ_К-30_105_ТУАД"/>
    <s v="БКД"/>
    <s v="Р"/>
    <x v="14"/>
    <s v="103 км а/д &quot;К-17р&quot; - Петровский - Большеникольское - Чулым (в гр. района)"/>
    <s v="щеб"/>
    <n v="3"/>
    <s v="км 102+872 - _x000a_км 105+872"/>
    <s v="АО &quot;Новосибирскавтодор&quot;"/>
    <x v="230"/>
    <x v="174"/>
    <s v="Окончена"/>
    <m/>
    <m/>
    <m/>
    <d v="2022-10-20T00:00:00"/>
    <m/>
    <m/>
    <m/>
    <m/>
    <d v="2022-10-20T00:00:00"/>
    <m/>
    <m/>
    <m/>
    <m/>
    <d v="2022-04-18T00:00:00"/>
    <n v="0"/>
    <m/>
    <m/>
    <m/>
    <m/>
    <m/>
    <s v="Токарев С.В."/>
    <m/>
    <m/>
    <m/>
    <m/>
    <m/>
  </r>
  <r>
    <n v="257"/>
    <m/>
    <m/>
    <m/>
    <s v="НСО_Р_К-37_95_ТУАД"/>
    <s v="БКД"/>
    <s v="Р"/>
    <x v="14"/>
    <s v="Подъезд к г. Чулыму "/>
    <s v="а/б"/>
    <n v="3.3"/>
    <s v="0+000 - _x000a_3+300"/>
    <s v="АО &quot;Новосибирскавтодор&quot;"/>
    <x v="231"/>
    <x v="175"/>
    <s v="Действует"/>
    <m/>
    <d v="2026-10-06T00:00:00"/>
    <d v="2025-10-06T00:00:00"/>
    <d v="2024-10-06T00:00:00"/>
    <m/>
    <m/>
    <d v="2025-10-06T00:00:00"/>
    <m/>
    <d v="2025-10-06T00:00:00"/>
    <m/>
    <m/>
    <m/>
    <m/>
    <d v="2022-04-18T00:00:00"/>
    <n v="0"/>
    <m/>
    <m/>
    <m/>
    <m/>
    <m/>
    <s v="Токарев С.В."/>
    <s v="№ 3611 от 26.05.2020г. На сумму 31 318,65 (оплачена)"/>
    <m/>
    <m/>
    <m/>
    <m/>
  </r>
  <r>
    <n v="258"/>
    <m/>
    <m/>
    <m/>
    <s v="НСО_ММ_Н-3210_165_ТУАД"/>
    <s v="БКД"/>
    <s v="Р"/>
    <x v="14"/>
    <s v="65 км а/д &quot;К-30&quot; - Осиновский - Сидоркино"/>
    <s v="щеб."/>
    <n v="3"/>
    <s v="км 1+860 - _x000a_км 4+860"/>
    <s v="ООО &quot;Новосибирскагропромдорстрой&quot;"/>
    <x v="213"/>
    <x v="159"/>
    <s v="Действует"/>
    <m/>
    <m/>
    <m/>
    <d v="2023-09-30T00:00:00"/>
    <m/>
    <d v="2027-09-30T00:00:00"/>
    <m/>
    <m/>
    <d v="2026-09-30T00:00:00"/>
    <m/>
    <m/>
    <m/>
    <m/>
    <d v="2022-04-18T00:00:00"/>
    <n v="0"/>
    <m/>
    <m/>
    <m/>
    <m/>
    <m/>
    <s v="Токарев С.В."/>
    <m/>
    <m/>
    <m/>
    <m/>
    <m/>
  </r>
  <r>
    <n v="259"/>
    <m/>
    <m/>
    <m/>
    <s v="НСО_Р_К-30_166_ТУАД"/>
    <s v="БКД"/>
    <s v="Р"/>
    <x v="14"/>
    <s v="103 км а/д &quot;К-17р&quot; - Петровский - Большеникольское - Чулым (в гр. района)"/>
    <s v="щеб."/>
    <n v="2.9"/>
    <s v="км 93+000 - _x000a_км 95+900"/>
    <s v="ООО &quot;Новосибирскагропромдорстрой&quot;"/>
    <x v="232"/>
    <x v="116"/>
    <s v="Действует"/>
    <m/>
    <m/>
    <m/>
    <d v="2023-10-22T00:00:00"/>
    <m/>
    <d v="2027-10-22T00:00:00"/>
    <m/>
    <m/>
    <d v="2026-10-22T00:00:00"/>
    <m/>
    <m/>
    <m/>
    <m/>
    <d v="2022-04-18T00:00:00"/>
    <n v="0"/>
    <m/>
    <m/>
    <m/>
    <m/>
    <m/>
    <s v="Токарев С.В."/>
    <m/>
    <m/>
    <m/>
    <m/>
    <m/>
  </r>
  <r>
    <n v="260"/>
    <m/>
    <m/>
    <m/>
    <s v="НСО_Р_К-37_167_ТУАД"/>
    <s v="БКД"/>
    <s v="Р"/>
    <x v="14"/>
    <s v="Подъезд к г. Чулыму"/>
    <s v="а/б _x000a_"/>
    <n v="3.3029999999999999"/>
    <s v="км 3+300 - _x000a_км 6+602,41"/>
    <s v="АО &quot;Новосибирскавтодор&quot;"/>
    <x v="233"/>
    <x v="81"/>
    <s v="Действует"/>
    <m/>
    <m/>
    <m/>
    <d v="2025-10-29T00:00:00"/>
    <m/>
    <m/>
    <d v="2026-10-29T00:00:00"/>
    <m/>
    <d v="2026-10-29T00:00:00"/>
    <m/>
    <d v="2022-10-29T00:00:00"/>
    <m/>
    <m/>
    <d v="2022-04-18T00:00:00"/>
    <n v="1"/>
    <m/>
    <m/>
    <m/>
    <m/>
    <m/>
    <s v="Токарев С.В."/>
    <m/>
    <m/>
    <m/>
    <m/>
    <m/>
  </r>
  <r>
    <n v="261"/>
    <m/>
    <m/>
    <m/>
    <s v="НСО_ММ_Н-3229_168_ТУАД"/>
    <s v="БКД"/>
    <s v="Р"/>
    <x v="14"/>
    <s v="Шерстобитово - Залесный - 99 км а/д &quot;К-30&quot;"/>
    <s v="щеб."/>
    <n v="1.8"/>
    <s v="км 0+000 - _x000a_км 1+800"/>
    <s v="ООО &quot;Новосибирскагропромдорстрой&quot;"/>
    <x v="213"/>
    <x v="109"/>
    <s v="Действует"/>
    <m/>
    <m/>
    <m/>
    <d v="2023-07-20T00:00:00"/>
    <m/>
    <m/>
    <m/>
    <m/>
    <d v="2026-07-20T00:00:00"/>
    <m/>
    <m/>
    <m/>
    <m/>
    <d v="2022-04-18T00:00:00"/>
    <n v="0"/>
    <m/>
    <m/>
    <m/>
    <m/>
    <m/>
    <s v="Токарев С.В."/>
    <m/>
    <m/>
    <m/>
    <m/>
    <m/>
  </r>
  <r>
    <n v="262"/>
    <m/>
    <m/>
    <m/>
    <m/>
    <m/>
    <s v="Р"/>
    <x v="14"/>
    <s v="22 км а/д &quot;К-36&quot; - Серебрянское"/>
    <s v="щеб."/>
    <n v="1.3"/>
    <s v="км 10+500 -_x000a_км 11+800"/>
    <s v="ООО &quot;ОПЕС&quot;"/>
    <x v="234"/>
    <x v="116"/>
    <s v="Действует"/>
    <m/>
    <m/>
    <m/>
    <d v="2023-10-22T00:00:00"/>
    <m/>
    <m/>
    <m/>
    <m/>
    <d v="2026-10-22T00:00:00"/>
    <m/>
    <m/>
    <m/>
    <m/>
    <m/>
    <n v="0"/>
    <m/>
    <m/>
    <m/>
    <m/>
    <m/>
    <s v="Токарев С.В."/>
    <m/>
    <m/>
    <m/>
    <m/>
    <m/>
  </r>
  <r>
    <n v="263"/>
    <m/>
    <m/>
    <m/>
    <s v="НСО_ММ_Н-2543_59"/>
    <s v="БКД"/>
    <s v="Р"/>
    <x v="23"/>
    <s v="10 км а/д &quot;Н-2519&quot; - Варваровка"/>
    <s v="щеб."/>
    <n v="0.79200000000000004"/>
    <s v="км 0+000 - _x000a_км 0+792"/>
    <s v="ООО &quot;Инвест-Урал&quot;"/>
    <x v="235"/>
    <x v="83"/>
    <s v="Окончена"/>
    <m/>
    <m/>
    <m/>
    <d v="2023-09-26T00:00:00"/>
    <m/>
    <m/>
    <m/>
    <m/>
    <m/>
    <m/>
    <m/>
    <m/>
    <m/>
    <d v="2022-04-13T00:00:00"/>
    <n v="0"/>
    <m/>
    <m/>
    <m/>
    <m/>
    <m/>
    <s v="Вакушин А.В."/>
    <m/>
    <m/>
    <m/>
    <m/>
    <m/>
  </r>
  <r>
    <n v="264"/>
    <m/>
    <m/>
    <m/>
    <m/>
    <m/>
    <s v="Р"/>
    <x v="23"/>
    <s v="19 км а/д &quot;К-01&quot; - Николаевка"/>
    <s v="щеб."/>
    <n v="2"/>
    <s v="км 1+000 - _x000a_  км 3+000"/>
    <s v="ИП Чириков"/>
    <x v="236"/>
    <x v="176"/>
    <s v="Действует"/>
    <m/>
    <m/>
    <m/>
    <d v="2022-07-02T00:00:00"/>
    <m/>
    <m/>
    <m/>
    <m/>
    <d v="2025-07-02T00:00:00"/>
    <m/>
    <m/>
    <m/>
    <m/>
    <m/>
    <n v="0"/>
    <m/>
    <m/>
    <m/>
    <m/>
    <m/>
    <s v="Вакушин А.В."/>
    <m/>
    <m/>
    <m/>
    <m/>
    <m/>
  </r>
  <r>
    <n v="265"/>
    <s v="ОС"/>
    <m/>
    <m/>
    <s v="НСО_Р_К-01_90_ТУАД"/>
    <s v="БКД"/>
    <s v="Р"/>
    <x v="23"/>
    <s v="992 км а/д &quot;Р-254&quot; - Купино - Карасук"/>
    <s v="щеб."/>
    <n v="2"/>
    <s v=" км 14+000 - _x000a_км 16+000"/>
    <s v="ООО &quot;Новосибирскагропромдорстрой&quot;"/>
    <x v="237"/>
    <x v="64"/>
    <s v="Действует"/>
    <m/>
    <m/>
    <m/>
    <d v="2022-08-03T00:00:00"/>
    <m/>
    <m/>
    <m/>
    <m/>
    <d v="2025-08-03T00:00:00"/>
    <m/>
    <m/>
    <m/>
    <m/>
    <d v="2022-04-13T00:00:00"/>
    <n v="1"/>
    <m/>
    <m/>
    <m/>
    <m/>
    <m/>
    <s v="Вакушин А.В."/>
    <m/>
    <m/>
    <m/>
    <m/>
    <m/>
  </r>
  <r>
    <n v="266"/>
    <s v="ОС"/>
    <m/>
    <m/>
    <s v="НСО_Р_К-01_90_ТУАД"/>
    <s v="БКД"/>
    <s v="Р"/>
    <x v="23"/>
    <s v="992 км а/д &quot;Р-254&quot; - Купино - Карасук"/>
    <s v="щеб."/>
    <n v="5"/>
    <s v="км 3+000 - _x000a_км 4+000; _x000a_км 8+000 - _x000a_км 10+000; _x000a_км 16+000 - _x000a_км 17+000; _x000a_км 21+000 - _x000a_км 22+000"/>
    <s v="АО &quot;Новосибирскавтодор&quot;"/>
    <x v="238"/>
    <x v="125"/>
    <s v="Действует"/>
    <m/>
    <m/>
    <m/>
    <d v="2022-08-24T00:00:00"/>
    <m/>
    <m/>
    <m/>
    <m/>
    <d v="2025-08-24T00:00:00"/>
    <m/>
    <m/>
    <m/>
    <m/>
    <d v="2022-04-13T00:00:00"/>
    <n v="1"/>
    <m/>
    <m/>
    <m/>
    <m/>
    <m/>
    <s v="Вакушин А.В."/>
    <m/>
    <m/>
    <m/>
    <m/>
    <m/>
  </r>
  <r>
    <n v="267"/>
    <s v="ОС"/>
    <m/>
    <m/>
    <s v="НСО_Р_К-01_154_ТУАД"/>
    <s v="БКД"/>
    <s v="Р"/>
    <x v="23"/>
    <s v="992 км а/д &quot;Р-254&quot; - Купино - Карасук"/>
    <s v="щеб."/>
    <n v="5"/>
    <s v="км 4+000 - _x000a_км 6+248; _x000a_км 12+341 - _x000a_км 14+093;_x000a_км 17+000 -_x000a_км 18+000"/>
    <s v="ООО &quot;Сибстройцены&quot;"/>
    <x v="239"/>
    <x v="177"/>
    <s v="Действует"/>
    <m/>
    <m/>
    <m/>
    <d v="2023-10-28T00:00:00"/>
    <m/>
    <m/>
    <m/>
    <m/>
    <d v="2026-10-28T00:00:00"/>
    <m/>
    <m/>
    <m/>
    <m/>
    <d v="2022-04-13T00:00:00"/>
    <n v="1"/>
    <m/>
    <m/>
    <m/>
    <m/>
    <m/>
    <s v="Вакушин А.В."/>
    <m/>
    <m/>
    <m/>
    <m/>
    <m/>
  </r>
  <r>
    <n v="268"/>
    <m/>
    <m/>
    <m/>
    <s v="НСО_ММ_Н-2516_155_ТУАД"/>
    <s v="БКД"/>
    <s v="Р"/>
    <x v="23"/>
    <s v="18 км а/д &quot;Н-2513&quot; - Константиновка - Орловка"/>
    <s v="щеб."/>
    <n v="4"/>
    <s v="км 6+746 - _x000a_км 10+746"/>
    <s v="ООО &quot;Новосибирскагропромдорстрой&quot;"/>
    <x v="240"/>
    <x v="178"/>
    <s v="Действует"/>
    <m/>
    <m/>
    <m/>
    <d v="2023-09-06T00:00:00"/>
    <m/>
    <m/>
    <m/>
    <m/>
    <d v="2026-09-06T00:00:00"/>
    <m/>
    <m/>
    <m/>
    <m/>
    <d v="2022-04-13T00:00:00"/>
    <n v="0"/>
    <m/>
    <m/>
    <m/>
    <m/>
    <m/>
    <s v="Вакушин А.В."/>
    <m/>
    <m/>
    <m/>
    <m/>
    <m/>
  </r>
  <r>
    <n v="269"/>
    <s v="ОС"/>
    <m/>
    <m/>
    <s v="НСО_Р_К-19р_60"/>
    <s v="БКД"/>
    <s v="Р"/>
    <x v="17"/>
    <s v="Новосибирск - Ленинск-Кузнецкий (в границах НСО)"/>
    <s v="а/б"/>
    <n v="5"/>
    <s v="км 132+000 - _x000a_км 137+000"/>
    <s v="АО &quot;Новосибирскавтодор&quot;"/>
    <x v="241"/>
    <x v="179"/>
    <s v="Действует"/>
    <m/>
    <m/>
    <m/>
    <d v="2023-10-14T00:00:00"/>
    <m/>
    <m/>
    <d v="2024-10-14T00:00:00"/>
    <m/>
    <d v="2024-10-14T00:00:00"/>
    <m/>
    <m/>
    <m/>
    <m/>
    <d v="2022-04-20T00:00:00"/>
    <n v="0"/>
    <m/>
    <m/>
    <m/>
    <m/>
    <m/>
    <s v="Попелуха К.В."/>
    <m/>
    <m/>
    <m/>
    <m/>
    <m/>
  </r>
  <r>
    <n v="270"/>
    <m/>
    <m/>
    <m/>
    <s v="НСО_Р_К-16_61"/>
    <s v="БКД"/>
    <s v="Р"/>
    <x v="17"/>
    <s v="129 км а/д &quot;Р-255&quot; - Тогучин - Карпысак"/>
    <s v="а/б"/>
    <n v="4"/>
    <s v="км 92+000 - _x000a_км 96+000"/>
    <s v="АО &quot;Новосибирскавтодор&quot;"/>
    <x v="242"/>
    <x v="96"/>
    <s v="Действует"/>
    <m/>
    <m/>
    <m/>
    <d v="2023-11-08T00:00:00"/>
    <m/>
    <m/>
    <d v="2023-11-08T00:00:00"/>
    <m/>
    <d v="2024-11-08T00:00:00"/>
    <m/>
    <m/>
    <m/>
    <m/>
    <d v="2022-04-20T00:00:00"/>
    <n v="0"/>
    <m/>
    <m/>
    <m/>
    <m/>
    <m/>
    <s v="Попелуха К.В."/>
    <m/>
    <m/>
    <m/>
    <m/>
    <m/>
  </r>
  <r>
    <n v="271"/>
    <m/>
    <m/>
    <m/>
    <m/>
    <m/>
    <s v="Р"/>
    <x v="17"/>
    <s v="Горный - ст. Изынский"/>
    <s v="а/б"/>
    <n v="2.16"/>
    <s v="км 1+438-км3+593"/>
    <s v="АО &quot;Новосибирскавтодор&quot;"/>
    <x v="243"/>
    <x v="180"/>
    <s v="Окончена"/>
    <m/>
    <m/>
    <m/>
    <m/>
    <m/>
    <m/>
    <m/>
    <m/>
    <d v="2023-09-20T00:00:00"/>
    <m/>
    <m/>
    <m/>
    <m/>
    <m/>
    <n v="0"/>
    <m/>
    <m/>
    <m/>
    <m/>
    <m/>
    <s v="Попелуха К.В."/>
    <m/>
    <m/>
    <m/>
    <m/>
    <m/>
  </r>
  <r>
    <n v="272"/>
    <m/>
    <m/>
    <m/>
    <m/>
    <m/>
    <s v="Р"/>
    <x v="17"/>
    <s v="Горный - ст. Изынский"/>
    <s v="щеб."/>
    <n v="1.4"/>
    <s v="км 3+593 - _x000a_км 5+019"/>
    <s v="ООО &quot;СДС&quot;"/>
    <x v="244"/>
    <x v="181"/>
    <s v="Окончена"/>
    <m/>
    <m/>
    <m/>
    <m/>
    <m/>
    <m/>
    <m/>
    <m/>
    <d v="2023-07-25T00:00:00"/>
    <m/>
    <m/>
    <m/>
    <m/>
    <m/>
    <n v="0"/>
    <m/>
    <m/>
    <m/>
    <m/>
    <m/>
    <s v="Попелуха К.В."/>
    <m/>
    <m/>
    <m/>
    <m/>
    <m/>
  </r>
  <r>
    <n v="273"/>
    <m/>
    <m/>
    <m/>
    <m/>
    <m/>
    <s v="Р"/>
    <x v="17"/>
    <s v="15 км а/д &quot;К-38&quot; - Вассино - Дергоусово"/>
    <s v="а/б"/>
    <n v="4.09"/>
    <s v="км 32+151 - _x000a_км 36+241"/>
    <s v="АО &quot;Новосибирскавтодор&quot;"/>
    <x v="92"/>
    <x v="105"/>
    <s v="Окончена"/>
    <m/>
    <m/>
    <m/>
    <d v="2022-08-24T00:00:00"/>
    <m/>
    <m/>
    <m/>
    <m/>
    <m/>
    <m/>
    <m/>
    <m/>
    <m/>
    <m/>
    <n v="0"/>
    <m/>
    <m/>
    <m/>
    <m/>
    <m/>
    <s v="Попелуха К.В."/>
    <m/>
    <m/>
    <m/>
    <m/>
    <m/>
  </r>
  <r>
    <n v="274"/>
    <m/>
    <m/>
    <m/>
    <m/>
    <m/>
    <s v="Р"/>
    <x v="17"/>
    <s v="Тогучин - Елтышево (в гр. района)"/>
    <s v="щеб."/>
    <n v="2"/>
    <s v="км 14+000 - _x000a_км 16+000"/>
    <s v="ООО &quot;СДС&quot;"/>
    <x v="245"/>
    <x v="182"/>
    <s v="Действует"/>
    <m/>
    <m/>
    <m/>
    <d v="2022-07-23T00:00:00"/>
    <m/>
    <m/>
    <m/>
    <m/>
    <d v="2025-07-23T00:00:00"/>
    <m/>
    <m/>
    <m/>
    <m/>
    <m/>
    <n v="0"/>
    <m/>
    <m/>
    <m/>
    <m/>
    <m/>
    <s v="Попелуха К.В."/>
    <m/>
    <m/>
    <m/>
    <m/>
    <m/>
  </r>
  <r>
    <n v="275"/>
    <m/>
    <m/>
    <m/>
    <m/>
    <m/>
    <s v="Р"/>
    <x v="17"/>
    <s v="Тогучин - Елтышево (в гр. района)"/>
    <s v="щеб."/>
    <n v="2"/>
    <s v="км 16+000 - _x000a_км 18+000"/>
    <s v="ООО &quot;СДС&quot;"/>
    <x v="246"/>
    <x v="79"/>
    <s v="Действует"/>
    <m/>
    <m/>
    <m/>
    <d v="2022-10-26T00:00:00"/>
    <m/>
    <m/>
    <m/>
    <m/>
    <d v="2025-10-26T00:00:00"/>
    <m/>
    <m/>
    <m/>
    <m/>
    <m/>
    <n v="0"/>
    <m/>
    <m/>
    <m/>
    <m/>
    <m/>
    <s v="Попелуха К.В."/>
    <m/>
    <m/>
    <m/>
    <m/>
    <m/>
  </r>
  <r>
    <n v="276"/>
    <s v="ОС"/>
    <m/>
    <m/>
    <s v="НСО_Р_К-19р_91_ТУАД"/>
    <s v="БКД"/>
    <s v="Р"/>
    <x v="17"/>
    <s v="Новосибирск - Ленинск-Кузнецкий (в границах НСО)"/>
    <s v="а/б"/>
    <n v="5"/>
    <s v="км 83+790 - _x000a_км 88+790"/>
    <s v="АО &quot;Новосибирскавтодор&quot;"/>
    <x v="247"/>
    <x v="98"/>
    <s v="Действует"/>
    <m/>
    <m/>
    <m/>
    <d v="2024-09-24T00:00:00"/>
    <m/>
    <m/>
    <d v="2025-09-24T00:00:00"/>
    <m/>
    <d v="2025-09-24T00:00:00"/>
    <m/>
    <m/>
    <m/>
    <m/>
    <d v="2022-04-20T00:00:00"/>
    <n v="0"/>
    <m/>
    <m/>
    <m/>
    <m/>
    <m/>
    <s v="Попелуха К.В."/>
    <s v="№ 3614 от 26.05.2020г. На сумму 30 816,47 (не оплачена)"/>
    <m/>
    <m/>
    <m/>
    <m/>
  </r>
  <r>
    <n v="277"/>
    <m/>
    <m/>
    <m/>
    <m/>
    <m/>
    <s v="Р"/>
    <x v="17"/>
    <s v="129 км а/д &quot;Р-255&quot; - Тогучин - Карпысак"/>
    <s v="а/б"/>
    <n v="1.8120000000000001"/>
    <s v="км 98+010 - _x000a_км 100+000"/>
    <s v="АО &quot;Новосибирскавтодор&quot;"/>
    <x v="248"/>
    <x v="161"/>
    <s v="Действует"/>
    <m/>
    <m/>
    <m/>
    <d v="2024-09-30T00:00:00"/>
    <m/>
    <m/>
    <d v="2025-09-30T00:00:00"/>
    <m/>
    <d v="2025-09-30T00:00:00"/>
    <m/>
    <m/>
    <m/>
    <m/>
    <m/>
    <n v="0"/>
    <m/>
    <m/>
    <m/>
    <m/>
    <m/>
    <s v="Попелуха К.В."/>
    <m/>
    <m/>
    <m/>
    <m/>
    <m/>
  </r>
  <r>
    <n v="278"/>
    <m/>
    <m/>
    <m/>
    <m/>
    <m/>
    <s v="Р"/>
    <x v="17"/>
    <s v="72 км а/д &quot;Р-256&quot; - Легостаево - Чемское - 76 км а/д &quot;К-16&quot; (в гр. района)"/>
    <s v="а/б"/>
    <n v="1.2"/>
    <s v="км 112+033 - _x000a_км 113+233 "/>
    <s v="АО &quot;Новосибирскавтодор&quot;"/>
    <x v="249"/>
    <x v="91"/>
    <s v="Действует"/>
    <m/>
    <m/>
    <m/>
    <d v="2024-08-15T00:00:00"/>
    <m/>
    <m/>
    <d v="2025-08-15T00:00:00"/>
    <m/>
    <d v="2025-08-15T00:00:00"/>
    <m/>
    <m/>
    <m/>
    <m/>
    <m/>
    <n v="0"/>
    <m/>
    <m/>
    <m/>
    <m/>
    <m/>
    <s v="Попелуха К.В."/>
    <m/>
    <m/>
    <m/>
    <m/>
    <m/>
  </r>
  <r>
    <n v="279"/>
    <m/>
    <m/>
    <m/>
    <m/>
    <m/>
    <s v="Р"/>
    <x v="17"/>
    <s v="72 км а/д &quot;Р-256&quot; - Легостаево - Чемское - 76 км а/д &quot;К-16&quot; (в гр. района)"/>
    <s v="а/б"/>
    <n v="1.474"/>
    <s v=" км 81+765 - _x000a_км 83+239"/>
    <s v="ООО &quot;СК рубин&quot;"/>
    <x v="250"/>
    <x v="183"/>
    <s v="Действует"/>
    <m/>
    <m/>
    <m/>
    <d v="2024-11-24T00:00:00"/>
    <m/>
    <m/>
    <m/>
    <m/>
    <d v="2025-11-24T00:00:00"/>
    <m/>
    <m/>
    <m/>
    <m/>
    <m/>
    <n v="0"/>
    <m/>
    <m/>
    <m/>
    <m/>
    <m/>
    <s v="Попелуха К.В."/>
    <m/>
    <m/>
    <m/>
    <m/>
    <m/>
  </r>
  <r>
    <n v="280"/>
    <s v="ОС"/>
    <m/>
    <m/>
    <s v="НСО_Р_К-19р_156_ТУАД"/>
    <s v="БКД"/>
    <s v="Р"/>
    <x v="17"/>
    <s v="Новосибирск - Ленинск-Кузнецкий (в границах НСО)"/>
    <s v="а/б"/>
    <n v="5"/>
    <s v="км 43+000 - _x000a_км 48+000"/>
    <s v="АО &quot;Новосибирскавтодор&quot;"/>
    <x v="251"/>
    <x v="81"/>
    <s v="Действует"/>
    <m/>
    <m/>
    <m/>
    <d v="2025-10-29T00:00:00"/>
    <m/>
    <d v="2027-10-29T00:00:00"/>
    <d v="2026-10-29T00:00:00"/>
    <m/>
    <d v="2026-10-29T00:00:00"/>
    <m/>
    <d v="2022-10-29T00:00:00"/>
    <m/>
    <m/>
    <d v="2022-04-20T00:00:00"/>
    <n v="1"/>
    <m/>
    <m/>
    <m/>
    <m/>
    <m/>
    <s v="Попелуха К.В."/>
    <m/>
    <m/>
    <m/>
    <m/>
    <m/>
  </r>
  <r>
    <n v="281"/>
    <m/>
    <m/>
    <m/>
    <s v="НСО_Р_К-16_157_ТУАД"/>
    <s v="БКД"/>
    <s v="Р"/>
    <x v="17"/>
    <s v="129 км а/д &quot;Р-255&quot; - Тогучин - Карпысак"/>
    <s v="а/б _x000a_"/>
    <n v="2.0009999999999999"/>
    <s v="км 96+009 - _x000a_км 98+010"/>
    <s v="АО &quot;Новосибирскавтодор&quot;"/>
    <x v="252"/>
    <x v="184"/>
    <s v="Действует"/>
    <m/>
    <m/>
    <m/>
    <d v="2025-08-31T00:00:00"/>
    <m/>
    <m/>
    <d v="2026-08-31T00:00:00"/>
    <m/>
    <d v="2026-08-31T00:00:00"/>
    <m/>
    <d v="2022-08-31T00:00:00"/>
    <m/>
    <m/>
    <d v="2022-04-20T00:00:00"/>
    <n v="0"/>
    <m/>
    <m/>
    <m/>
    <m/>
    <m/>
    <s v="Попелуха К.В."/>
    <m/>
    <m/>
    <m/>
    <m/>
    <m/>
  </r>
  <r>
    <n v="282"/>
    <m/>
    <m/>
    <m/>
    <s v="НСО_Р_К-28_158_ТУАД"/>
    <s v="БКД"/>
    <s v="Р"/>
    <x v="17"/>
    <s v="72 км а/д &quot;Р-256&quot; - Легостаево - Чемское - 76 км а/д &quot;К-16&quot; (в гр. района)"/>
    <s v="щеб."/>
    <n v="3.5009999999999999"/>
    <s v="км 97+000 - _x000a_км 100+501"/>
    <s v="АО &quot;Новосибирскавтодор&quot;"/>
    <x v="84"/>
    <x v="184"/>
    <s v="Действует"/>
    <m/>
    <m/>
    <m/>
    <d v="2023-08-31T00:00:00"/>
    <m/>
    <d v="2027-08-31T00:00:00"/>
    <m/>
    <m/>
    <d v="2026-08-31T00:00:00"/>
    <m/>
    <m/>
    <m/>
    <m/>
    <d v="2022-04-20T00:00:00"/>
    <n v="0"/>
    <m/>
    <m/>
    <m/>
    <m/>
    <m/>
    <s v="Попелуха К.В."/>
    <m/>
    <m/>
    <m/>
    <m/>
    <m/>
  </r>
  <r>
    <n v="283"/>
    <m/>
    <m/>
    <m/>
    <s v="НСО_Р_К-28_158_ТУАД"/>
    <s v="БКД"/>
    <s v="Р"/>
    <x v="17"/>
    <s v="72 км а/д &quot;Р-256&quot; - Легостаево - Чемское - 76 км а/д &quot;К-16&quot; (в гр. района)"/>
    <s v="а/б"/>
    <n v="2.0310000000000001"/>
    <s v="км 114+210 - _x000a_км 116+240,58"/>
    <s v="АО &quot;Новосибирскавтодор&quot;"/>
    <x v="84"/>
    <x v="81"/>
    <s v="Действует"/>
    <m/>
    <m/>
    <m/>
    <d v="2025-10-29T00:00:00"/>
    <m/>
    <d v="2027-10-29T00:00:00"/>
    <m/>
    <m/>
    <d v="2026-10-29T00:00:00"/>
    <m/>
    <d v="2022-10-29T00:00:00"/>
    <m/>
    <m/>
    <d v="2022-04-20T00:00:00"/>
    <n v="0"/>
    <m/>
    <m/>
    <m/>
    <m/>
    <m/>
    <s v="Попелуха К.В."/>
    <m/>
    <m/>
    <m/>
    <m/>
    <m/>
  </r>
  <r>
    <n v="284"/>
    <m/>
    <m/>
    <m/>
    <s v="НСО_Р_К-28_158_ТУАД"/>
    <s v="БКД"/>
    <s v="Р"/>
    <x v="17"/>
    <s v="72 км а/д &quot;Р-256&quot; - Легостаево - Чемское - 76 км а/д &quot;К-16&quot; (в гр. района)"/>
    <s v="щеб."/>
    <n v="3.0009999999999999"/>
    <s v="км 93+999 - _x000a_км 97+000"/>
    <s v="ООО &quot;Сибдорстрой&quot;"/>
    <x v="253"/>
    <x v="185"/>
    <s v="Действует"/>
    <m/>
    <m/>
    <m/>
    <d v="2023-10-25T00:00:00"/>
    <m/>
    <d v="2027-10-25T00:00:00"/>
    <m/>
    <m/>
    <d v="2026-10-25T00:00:00"/>
    <m/>
    <m/>
    <m/>
    <m/>
    <d v="2022-04-20T00:00:00"/>
    <n v="0"/>
    <m/>
    <m/>
    <m/>
    <m/>
    <m/>
    <s v="Попелуха К.В."/>
    <m/>
    <m/>
    <m/>
    <m/>
    <m/>
  </r>
  <r>
    <n v="285"/>
    <m/>
    <m/>
    <m/>
    <s v="НСО_ММ_Н-2603_159_ТУАД"/>
    <s v="БКД"/>
    <s v="Р"/>
    <x v="17"/>
    <s v="15 км а/д &quot;К-38&quot; - Вассино - Дергоусово"/>
    <s v="а/б"/>
    <n v="3.1509999999999998"/>
    <s v="км 29+000 - _x000a_км 32+151"/>
    <s v="АО &quot;Новосибирскавтодор&quot;"/>
    <x v="254"/>
    <x v="81"/>
    <s v="Действует"/>
    <m/>
    <m/>
    <m/>
    <d v="2025-10-29T00:00:00"/>
    <m/>
    <d v="2027-10-29T00:00:00"/>
    <m/>
    <m/>
    <d v="2026-10-29T00:00:00"/>
    <m/>
    <d v="2022-10-29T00:00:00"/>
    <m/>
    <m/>
    <d v="2022-04-20T00:00:00"/>
    <n v="0"/>
    <m/>
    <m/>
    <m/>
    <m/>
    <m/>
    <s v="Попелуха К.В."/>
    <m/>
    <m/>
    <m/>
    <m/>
    <m/>
  </r>
  <r>
    <m/>
    <m/>
    <s v="IV"/>
    <s v="Межмун."/>
    <s v="НСО_ММ_Н-0206_180_ТУАД"/>
    <s v="БКД"/>
    <s v="Р"/>
    <x v="26"/>
    <s v="Баган - Палецкое - Кучугур (в гр. района)"/>
    <s v="ЩПС С-1"/>
    <n v="6"/>
    <s v="км 41+550 - _x000a_км 46+550; _x000a_км 47+550 - _x000a_км 48+550"/>
    <s v="ООО &quot;Люкс&quot; _x000a_(Геворгян А.Г.)"/>
    <x v="255"/>
    <x v="186"/>
    <s v="Действует"/>
    <m/>
    <m/>
    <m/>
    <d v="2024-11-03T00:00:00"/>
    <m/>
    <m/>
    <m/>
    <m/>
    <d v="2027-11-03T00:00:00"/>
    <d v="2024-11-03T00:00:00"/>
    <m/>
    <m/>
    <m/>
    <m/>
    <m/>
    <m/>
    <m/>
    <m/>
    <m/>
    <m/>
    <m/>
    <m/>
    <m/>
    <m/>
    <m/>
    <m/>
  </r>
  <r>
    <n v="1"/>
    <m/>
    <s v="IV"/>
    <s v="Межмун."/>
    <s v="НСО_МЗ_Н-0205_676_ТУАД"/>
    <s v="БКД"/>
    <s v="Р"/>
    <x v="26"/>
    <s v="Андреевка - Теренгуль - III Интернационал - Чулаково"/>
    <s v="ЩПС С-1"/>
    <n v="6.8"/>
    <s v="км 9+000 -_x000a_км 10+000;_x000a_км 13+200 -_x000a_км 19+000"/>
    <s v="ООО &quot;Люкс&quot; _x000a_(Геворгян А.Г.)"/>
    <x v="256"/>
    <x v="187"/>
    <s v="Действует"/>
    <m/>
    <m/>
    <m/>
    <d v="2025-04-25T00:00:00"/>
    <m/>
    <d v="2029-04-25T00:00:00"/>
    <m/>
    <m/>
    <d v="2028-04-25T00:00:00"/>
    <d v="2025-04-25T00:00:00"/>
    <m/>
    <m/>
    <m/>
    <m/>
    <m/>
    <m/>
    <m/>
    <m/>
    <m/>
    <m/>
    <m/>
    <m/>
    <m/>
    <m/>
    <m/>
    <m/>
  </r>
  <r>
    <m/>
    <m/>
    <s v="IV"/>
    <s v="Межмун."/>
    <s v="НСО_ММ_Н-0205_257_ТУАД"/>
    <s v="БКД"/>
    <s v="Р"/>
    <x v="26"/>
    <s v="Андреевка - Теренгуль - III Интернационал - Чулаково"/>
    <s v="ЩПС С-1"/>
    <n v="1.2999999999999998"/>
    <s v="км 11+900 - _x000a_км 13+200"/>
    <s v="ООО &quot;Люкс&quot; _x000a_(Геворгян А.Г.)"/>
    <x v="257"/>
    <x v="188"/>
    <s v="Действует"/>
    <m/>
    <m/>
    <m/>
    <d v="2024-07-26T00:00:00"/>
    <m/>
    <m/>
    <m/>
    <m/>
    <d v="2027-07-26T00:00:00"/>
    <d v="2024-07-26T00:00:00"/>
    <m/>
    <m/>
    <m/>
    <m/>
    <m/>
    <m/>
    <m/>
    <m/>
    <m/>
    <m/>
    <m/>
    <m/>
    <m/>
    <m/>
    <m/>
    <m/>
  </r>
  <r>
    <m/>
    <m/>
    <s v="III"/>
    <s v="Регион."/>
    <s v="НСО_РЗ_К-05 _303_ТУАД"/>
    <s v="ФБ"/>
    <s v="Р"/>
    <x v="25"/>
    <s v="Здвинск - Барабинск"/>
    <s v="А16ВН А16НН"/>
    <n v="4"/>
    <s v=" км 72+506 - _x000a_км 75+006;_x000a_км 78+625 - _x000a_км 80+125"/>
    <s v="АО &quot;НАД&quot; _x000a_(Воробьев А.А.)"/>
    <x v="258"/>
    <x v="189"/>
    <s v="Действует"/>
    <m/>
    <m/>
    <m/>
    <d v="2026-12-26T00:00:00"/>
    <m/>
    <d v="2028-12-26T00:00:00"/>
    <m/>
    <m/>
    <d v="2027-12-26T00:00:00"/>
    <d v="2024-12-26T00:00:00"/>
    <d v="2023-12-26T00:00:00"/>
    <m/>
    <m/>
    <m/>
    <m/>
    <m/>
    <m/>
    <m/>
    <m/>
    <m/>
    <m/>
    <m/>
    <m/>
    <m/>
    <m/>
    <m/>
  </r>
  <r>
    <n v="5"/>
    <m/>
    <s v="IV"/>
    <s v="Межмун."/>
    <s v="НСО_МН_ Н-0104_309_ТУАД"/>
    <s v="ФБ"/>
    <s v="Р"/>
    <x v="25"/>
    <s v="1152 км а/д &quot;Р-254&quot; - Таскаево - Бакмасиха"/>
    <s v="А16ВН _x000a_А16НН"/>
    <n v="1.5"/>
    <s v="км 7+700 - _x000a_км 9+200"/>
    <s v="АО &quot;НАД&quot; _x000a_(Воробьев А.А.)"/>
    <x v="259"/>
    <x v="190"/>
    <s v="Действует"/>
    <m/>
    <m/>
    <m/>
    <d v="2026-09-08T00:00:00"/>
    <m/>
    <m/>
    <m/>
    <m/>
    <d v="2027-09-08T00:00:00"/>
    <d v="2024-09-08T00:00:00"/>
    <d v="2023-09-08T00:00:00"/>
    <m/>
    <m/>
    <m/>
    <m/>
    <m/>
    <m/>
    <m/>
    <m/>
    <m/>
    <m/>
    <m/>
    <m/>
    <m/>
    <m/>
    <m/>
  </r>
  <r>
    <n v="6"/>
    <m/>
    <s v="IV"/>
    <s v="Межмун."/>
    <s v="-"/>
    <s v="РАД"/>
    <s v="Р"/>
    <x v="27"/>
    <s v="10 км а/д &quot;Н-0412&quot; - Турнаево"/>
    <s v="ЩПС С-1"/>
    <n v="0.8"/>
    <s v="км 3+000 - _x000a_км 3+800"/>
    <s v="ООО &quot;НовосибирскГлавСтрой&quot; _x000a_(Титов К.В.)"/>
    <x v="260"/>
    <x v="191"/>
    <s v="Действует"/>
    <m/>
    <m/>
    <m/>
    <d v="2024-10-21T00:00:00"/>
    <m/>
    <m/>
    <m/>
    <m/>
    <d v="2027-10-21T00:00:00"/>
    <d v="2024-10-21T00:00:00"/>
    <m/>
    <m/>
    <m/>
    <m/>
    <m/>
    <m/>
    <m/>
    <m/>
    <m/>
    <m/>
    <m/>
    <m/>
    <m/>
    <m/>
    <m/>
    <m/>
  </r>
  <r>
    <n v="7"/>
    <m/>
    <s v="IV"/>
    <s v="Межмун."/>
    <s v="НСО_ММ_Н-0126_181_ТУАД"/>
    <s v="БКД"/>
    <s v="Р"/>
    <x v="27"/>
    <s v="10 км а/д &quot;Н-0412&quot; - Турнаево"/>
    <s v="ЩПС С-1"/>
    <n v="2.0009999999999999"/>
    <s v="км 1+000 -_x000a_км 3+001"/>
    <s v="ООО &quot;СК Рубин&quot; _x000a_(Казарян А.С.)"/>
    <x v="261"/>
    <x v="192"/>
    <s v="Действует"/>
    <m/>
    <m/>
    <m/>
    <d v="2024-10-06T00:00:00"/>
    <m/>
    <m/>
    <m/>
    <m/>
    <d v="2027-10-06T00:00:00"/>
    <d v="2024-10-06T00:00:00"/>
    <m/>
    <m/>
    <m/>
    <m/>
    <m/>
    <m/>
    <m/>
    <m/>
    <m/>
    <m/>
    <m/>
    <m/>
    <m/>
    <m/>
    <m/>
    <m/>
  </r>
  <r>
    <n v="8"/>
    <m/>
    <s v="IV"/>
    <s v="Межмун."/>
    <s v="НСО_МН_  Н-0403_308_ТУАД"/>
    <s v="ФБ"/>
    <s v="Р"/>
    <x v="27"/>
    <s v="118 км а/д &quot;Р-255&quot; - Кривояш"/>
    <s v="ЩПС С-1"/>
    <n v="2"/>
    <s v="км 5+000 - _x000a_км 7+000"/>
    <s v="ООО &quot;Сибдорстрой&quot; _x000a_(Клюев А.А.)"/>
    <x v="262"/>
    <x v="193"/>
    <s v="Действует"/>
    <m/>
    <m/>
    <m/>
    <d v="2024-08-01T00:00:00"/>
    <m/>
    <m/>
    <m/>
    <m/>
    <d v="2027-08-01T00:00:00"/>
    <d v="2024-08-01T00:00:00"/>
    <m/>
    <m/>
    <m/>
    <m/>
    <m/>
    <m/>
    <m/>
    <m/>
    <m/>
    <m/>
    <m/>
    <m/>
    <m/>
    <m/>
    <m/>
    <m/>
  </r>
  <r>
    <n v="9"/>
    <m/>
    <s v="IV"/>
    <s v="Межмун."/>
    <s v="НСО_МЗ_Н0403_262_ТУАД"/>
    <s v="ФБ"/>
    <s v="Р"/>
    <x v="27"/>
    <s v="118 км а/д &quot;Р-255&quot; - Кривояш"/>
    <s v="ЩПС С-1"/>
    <n v="2"/>
    <s v="км 9+000 -_x000a_км 11+000"/>
    <s v="ООО &quot;Сибдорстрой&quot; _x000a_(Клюев А.А.)"/>
    <x v="262"/>
    <x v="194"/>
    <s v="Действует"/>
    <m/>
    <m/>
    <m/>
    <d v="2024-11-10T00:00:00"/>
    <m/>
    <m/>
    <m/>
    <m/>
    <d v="2027-11-10T00:00:00"/>
    <d v="2024-11-10T00:00:00"/>
    <m/>
    <m/>
    <m/>
    <m/>
    <m/>
    <m/>
    <m/>
    <m/>
    <m/>
    <m/>
    <m/>
    <m/>
    <m/>
    <m/>
    <m/>
    <m/>
  </r>
  <r>
    <n v="10"/>
    <m/>
    <s v="IV"/>
    <s v="Межмун."/>
    <s v="НСО_ММ_Н-0502_263_ТУАД"/>
    <s v="БКД"/>
    <s v="Р"/>
    <x v="28"/>
    <s v="52 км а/д &quot;К-02&quot; - Филошенка"/>
    <s v="ЩПС С-1"/>
    <n v="0.8"/>
    <s v="км 12+049 - _x000a_км 12+849"/>
    <s v="АО &quot;НАД&quot; _x000a_(Воробьев А.А.)"/>
    <x v="263"/>
    <x v="195"/>
    <s v="Действует"/>
    <m/>
    <m/>
    <m/>
    <d v="2024-09-27T00:00:00"/>
    <m/>
    <m/>
    <m/>
    <m/>
    <d v="2027-09-27T00:00:00"/>
    <d v="2024-09-27T00:00:00"/>
    <m/>
    <m/>
    <m/>
    <m/>
    <m/>
    <m/>
    <m/>
    <m/>
    <m/>
    <m/>
    <m/>
    <m/>
    <m/>
    <m/>
    <m/>
    <m/>
  </r>
  <r>
    <n v="11"/>
    <m/>
    <s v="III,IV"/>
    <s v="Регион."/>
    <s v="НСО_РЗ_К-22_327_ТУАД"/>
    <s v="ФБ"/>
    <s v="Р"/>
    <x v="28"/>
    <s v="Куйбышев - Венгерово - гр. Омской области (старый Московский тракт)"/>
    <s v="ЩПС С-1"/>
    <n v="1.3"/>
    <s v="км 124+806 - _x000a_км 126+106"/>
    <s v="АО &quot;НАД&quot; _x000a_(Воробьев А.А.)"/>
    <x v="264"/>
    <x v="196"/>
    <s v="Действует"/>
    <m/>
    <m/>
    <m/>
    <d v="2024-08-26T00:00:00"/>
    <m/>
    <d v="2028-08-26T00:00:00"/>
    <m/>
    <m/>
    <d v="2027-08-26T00:00:00"/>
    <d v="2024-08-26T00:00:00"/>
    <m/>
    <m/>
    <m/>
    <m/>
    <m/>
    <m/>
    <m/>
    <m/>
    <m/>
    <m/>
    <m/>
    <m/>
    <m/>
    <m/>
    <m/>
    <m/>
  </r>
  <r>
    <m/>
    <m/>
    <s v="III,IV"/>
    <s v="Регион."/>
    <m/>
    <s v="ФБ"/>
    <s v="Р"/>
    <x v="28"/>
    <s v="Куйбышев - Венгерово - гр. Омской области (старый Московский тракт)"/>
    <s v="ЩПС С-1"/>
    <n v="1.07"/>
    <s v="км 122+806 - _x000a_км 123+806"/>
    <s v="ООО &quot;НАПДС&quot; _x000a_(Денисов С.Ю.)"/>
    <x v="265"/>
    <x v="197"/>
    <s v="Действует"/>
    <m/>
    <m/>
    <m/>
    <d v="2024-08-08T00:00:00"/>
    <m/>
    <m/>
    <m/>
    <m/>
    <d v="2027-08-08T00:00:00"/>
    <d v="2024-08-08T00:00:00"/>
    <m/>
    <m/>
    <m/>
    <m/>
    <m/>
    <m/>
    <m/>
    <m/>
    <m/>
    <m/>
    <m/>
    <m/>
    <m/>
    <m/>
    <m/>
    <m/>
  </r>
  <r>
    <n v="2"/>
    <m/>
    <s v="IV"/>
    <s v="Межмун."/>
    <s v="НСО_МН_Н-0602_306_ТУАД"/>
    <s v="ФБ"/>
    <s v="Р"/>
    <x v="29"/>
    <s v="81 км а/д &quot;К-07&quot; - Баклуши"/>
    <s v="ЩПС С-1"/>
    <n v="3.1"/>
    <s v="км 35+000 - _x000a_км 38+100"/>
    <s v="АО &quot;НАД&quot; _x000a_(Воробьев А.А.)"/>
    <x v="266"/>
    <x v="198"/>
    <s v="Действует"/>
    <m/>
    <m/>
    <m/>
    <d v="2024-12-29T00:00:00"/>
    <m/>
    <m/>
    <m/>
    <m/>
    <d v="2027-12-29T00:00:00"/>
    <d v="2024-12-29T00:00:00"/>
    <m/>
    <m/>
    <m/>
    <m/>
    <m/>
    <m/>
    <m/>
    <m/>
    <m/>
    <m/>
    <m/>
    <m/>
    <m/>
    <m/>
    <m/>
    <m/>
  </r>
  <r>
    <n v="13"/>
    <m/>
    <s v="IV"/>
    <s v="Регион."/>
    <s v="НСО_РЗ_К-07 _303_ТУАД"/>
    <s v="БКД"/>
    <s v="Р"/>
    <x v="29"/>
    <s v="Здвинск - Довольное - 17 км а/д &quot;К-09&quot;"/>
    <s v="ЩПС С-1"/>
    <n v="2.9340000000000002"/>
    <s v="км 55+186 -_x000a_км 56+620;_x000a_км 112+649 -_x000a_км 114+149"/>
    <s v="ООО &quot;Люкс&quot; _x000a_(Геворгян А.Г.)"/>
    <x v="267"/>
    <x v="199"/>
    <s v="Действует"/>
    <m/>
    <m/>
    <m/>
    <d v="2024-10-25T00:00:00"/>
    <m/>
    <m/>
    <m/>
    <m/>
    <d v="2027-10-25T00:00:00"/>
    <d v="2024-10-25T00:00:00"/>
    <m/>
    <m/>
    <m/>
    <m/>
    <m/>
    <m/>
    <m/>
    <m/>
    <m/>
    <m/>
    <m/>
    <m/>
    <m/>
    <m/>
    <m/>
    <m/>
  </r>
  <r>
    <n v="14"/>
    <m/>
    <s v="IV"/>
    <s v="Регион."/>
    <s v="НСО_Р_К-27_183_ТУАД"/>
    <s v="БКД"/>
    <s v="Р"/>
    <x v="29"/>
    <s v="296 км а/д &quot;К-17р&quot; - Полойка - Травное - Довольное (в гр. района)"/>
    <s v="ЩПС С-1"/>
    <n v="1"/>
    <s v="км 67+500 - _x000a_км 68+500"/>
    <s v="ООО &quot;Стройсити&quot; _x000a_(Панков В.В)"/>
    <x v="268"/>
    <x v="200"/>
    <s v="Действует"/>
    <m/>
    <m/>
    <m/>
    <d v="2024-09-06T00:00:00"/>
    <m/>
    <d v="2028-09-06T00:00:00"/>
    <m/>
    <m/>
    <d v="2027-09-06T00:00:00"/>
    <d v="2024-09-06T00:00:00"/>
    <m/>
    <m/>
    <m/>
    <m/>
    <m/>
    <m/>
    <m/>
    <m/>
    <m/>
    <m/>
    <m/>
    <m/>
    <m/>
    <m/>
    <m/>
    <m/>
  </r>
  <r>
    <n v="15"/>
    <m/>
    <s v="IV"/>
    <s v="Межмун."/>
    <s v="НСО_Р_К-07_182_ТУАД"/>
    <s v="ФБ"/>
    <s v="Р"/>
    <x v="29"/>
    <s v="62 км а/д &quot;К-07&quot; - Ильинка"/>
    <s v="ЩПС С-1"/>
    <n v="2.4940000000000002"/>
    <s v="км 7+000 - _x000a_км 9+493,84"/>
    <s v="ООО &quot;Стройсити&quot; _x000a_(Панков В.В)"/>
    <x v="269"/>
    <x v="201"/>
    <s v="Действует"/>
    <m/>
    <m/>
    <m/>
    <d v="2024-08-25T00:00:00"/>
    <m/>
    <m/>
    <m/>
    <m/>
    <d v="2027-08-25T00:00:00"/>
    <d v="2024-08-25T00:00:00"/>
    <m/>
    <m/>
    <m/>
    <m/>
    <m/>
    <m/>
    <m/>
    <m/>
    <m/>
    <m/>
    <m/>
    <m/>
    <m/>
    <m/>
    <m/>
    <m/>
  </r>
  <r>
    <n v="16"/>
    <m/>
    <s v="IV"/>
    <s v="Межмун."/>
    <s v="НСО_М-Н-0705_283_ТУАД"/>
    <s v="БКД"/>
    <s v="Р"/>
    <x v="0"/>
    <s v="Здвинск - Нижний Чулым"/>
    <s v="ЩПС С-1"/>
    <n v="8.2390000000000008"/>
    <s v="км 11+976 -_x000a_км 20+215,29"/>
    <s v="ООО &quot;Здвинское ДСУ&quot; _x000a_(Зибницкий Р.М.)"/>
    <x v="270"/>
    <x v="202"/>
    <s v="Действует"/>
    <m/>
    <m/>
    <m/>
    <d v="2024-09-23T00:00:00"/>
    <m/>
    <m/>
    <m/>
    <m/>
    <d v="2027-09-23T00:00:00"/>
    <d v="2024-09-23T00:00:00"/>
    <m/>
    <m/>
    <m/>
    <m/>
    <m/>
    <m/>
    <m/>
    <m/>
    <m/>
    <m/>
    <m/>
    <m/>
    <m/>
    <m/>
    <m/>
    <m/>
  </r>
  <r>
    <n v="17"/>
    <m/>
    <s v="б/к"/>
    <s v="Межмун."/>
    <m/>
    <s v="ФБ"/>
    <s v="Р"/>
    <x v="0"/>
    <s v="40 км а/д &quot;Н-0704&quot; - Лянино - Барлакуль"/>
    <s v="ЩПС С-1"/>
    <n v="1"/>
    <s v="км 0+875 - _x000a_км 1+875"/>
    <s v="ООО &quot;Здвинское ДСУ&quot; _x000a_(Зибницкий Р.М.)"/>
    <x v="271"/>
    <x v="203"/>
    <s v="Действует"/>
    <m/>
    <m/>
    <m/>
    <d v="2024-06-09T00:00:00"/>
    <m/>
    <m/>
    <m/>
    <m/>
    <d v="2027-06-09T00:00:00"/>
    <d v="2024-06-09T00:00:00"/>
    <m/>
    <m/>
    <m/>
    <m/>
    <m/>
    <m/>
    <m/>
    <m/>
    <m/>
    <m/>
    <m/>
    <m/>
    <m/>
    <m/>
    <m/>
    <m/>
  </r>
  <r>
    <n v="20"/>
    <m/>
    <s v="IV"/>
    <s v="Межмун."/>
    <s v="НСО_МН_ Н-0809_321_ТУАД"/>
    <s v="ФБ"/>
    <s v="Р"/>
    <x v="1"/>
    <s v="96 км а/д &quot;К-29&quot; - Алексеевский"/>
    <s v="ЩПС С-1"/>
    <n v="2.6"/>
    <s v="км 2+750 - _x000a_км 5+350"/>
    <s v="ООО &quot;НовосибСтройПроект&quot; _x000a_(Мустафаев Ф.Ф.о.)"/>
    <x v="272"/>
    <x v="204"/>
    <s v="Действует"/>
    <m/>
    <m/>
    <m/>
    <d v="2024-10-07T00:00:00"/>
    <m/>
    <m/>
    <m/>
    <m/>
    <d v="2027-10-07T00:00:00"/>
    <d v="2024-10-07T00:00:00"/>
    <m/>
    <m/>
    <m/>
    <m/>
    <m/>
    <m/>
    <m/>
    <m/>
    <m/>
    <m/>
    <m/>
    <m/>
    <m/>
    <m/>
    <m/>
    <m/>
  </r>
  <r>
    <n v="21"/>
    <m/>
    <s v="IV, V"/>
    <s v="Межмун."/>
    <s v="НСО_МН_Н-1009_302_ТУАД"/>
    <s v="ФБ"/>
    <s v="Р"/>
    <x v="2"/>
    <s v="Карасук - Хорошее - Свободный Труд - Калиновка"/>
    <s v="ЩПС С-1"/>
    <n v="1.9950000000000001"/>
    <s v="км 8+576 - _x000a_км 10+571"/>
    <s v="АО &quot;НАД&quot; _x000a_(Воробьев А.А.)"/>
    <x v="273"/>
    <x v="200"/>
    <s v="Действует"/>
    <m/>
    <m/>
    <m/>
    <s v="06.09.2024 / _x000a_06.09.2026"/>
    <m/>
    <m/>
    <m/>
    <m/>
    <d v="2027-09-06T00:00:00"/>
    <d v="2024-09-06T00:00:00"/>
    <d v="2023-03-06T00:00:00"/>
    <m/>
    <m/>
    <m/>
    <m/>
    <m/>
    <m/>
    <m/>
    <m/>
    <m/>
    <m/>
    <m/>
    <m/>
    <m/>
    <m/>
    <m/>
  </r>
  <r>
    <n v="22"/>
    <s v="ОС"/>
    <s v="III"/>
    <s v="Регион."/>
    <s v="НСО_РЗ_ К-17р_303_ТУАД"/>
    <s v="МБТ 1"/>
    <s v="Р"/>
    <x v="2"/>
    <s v="Новосибирск - Кочки - Павлодар (в пред. РФ)"/>
    <s v="А16ВТ _x000a_А16НТ"/>
    <n v="8.3650000000000002"/>
    <s v="км 339+172 - _x000a_км 341+372;_x000a_км 345+207 -_x000a_км 351+372"/>
    <s v="АО &quot;НАД&quot; _x000a_(Воробьев А.А.)"/>
    <x v="274"/>
    <x v="205"/>
    <s v="Действует"/>
    <m/>
    <m/>
    <m/>
    <d v="2026-10-30T00:00:00"/>
    <m/>
    <m/>
    <d v="2027-10-30T00:00:00"/>
    <m/>
    <m/>
    <d v="2024-10-30T00:00:00"/>
    <d v="2023-04-30T00:00:00"/>
    <m/>
    <m/>
    <m/>
    <m/>
    <m/>
    <m/>
    <m/>
    <m/>
    <m/>
    <m/>
    <m/>
    <m/>
    <m/>
    <m/>
    <m/>
  </r>
  <r>
    <n v="23"/>
    <s v="ОС"/>
    <s v="III"/>
    <s v="Регион."/>
    <s v="НСО_РЗ_К-17р_420_ТУАД"/>
    <s v="МБТ 2"/>
    <s v="Р"/>
    <x v="2"/>
    <s v="Новосибирск - Кочки - Павлодар (в пред. РФ)"/>
    <s v="А16ВН _x000a_А16НН"/>
    <n v="6"/>
    <s v="км 364+500 -_x000a_км 370+500"/>
    <s v="ООО &quot;Вертикаль&quot; _x000a_(Штода Г.С.)"/>
    <x v="275"/>
    <x v="191"/>
    <s v="Действует"/>
    <d v="2028-10-21T00:00:00"/>
    <m/>
    <m/>
    <d v="2026-10-21T00:00:00"/>
    <m/>
    <m/>
    <d v="2027-10-21T00:00:00"/>
    <m/>
    <d v="2027-10-21T00:00:00"/>
    <d v="2024-10-21T00:00:00"/>
    <d v="2023-04-21T00:00:00"/>
    <m/>
    <m/>
    <m/>
    <m/>
    <m/>
    <m/>
    <m/>
    <m/>
    <m/>
    <m/>
    <m/>
    <m/>
    <m/>
    <m/>
    <m/>
  </r>
  <r>
    <n v="5"/>
    <m/>
    <s v="IV"/>
    <s v="Регион."/>
    <s v="НСО_Р_К-35_186_ТУАД"/>
    <s v="ФБ"/>
    <s v="Р"/>
    <x v="4"/>
    <s v="1286 км а/д &quot;Р-254&quot; - Каргат (восточный)"/>
    <s v="А16ВН _x000a_А22НН"/>
    <n v="4.9509999999999996"/>
    <s v="км 2+048 - _x000a_км 6+999,47"/>
    <s v="АО &quot;НАД&quot; _x000a_(Воробьев А.А.)"/>
    <x v="276"/>
    <x v="206"/>
    <s v="Действует"/>
    <m/>
    <m/>
    <m/>
    <d v="2029-11-23T00:00:00"/>
    <m/>
    <m/>
    <d v="2027-11-23T00:00:00"/>
    <m/>
    <d v="2027-11-23T00:00:00"/>
    <d v="2024-11-23T00:00:00"/>
    <m/>
    <m/>
    <m/>
    <m/>
    <m/>
    <m/>
    <m/>
    <m/>
    <m/>
    <m/>
    <m/>
    <m/>
    <m/>
    <m/>
    <m/>
    <m/>
  </r>
  <r>
    <n v="26"/>
    <m/>
    <s v="IV"/>
    <s v="Межмун."/>
    <s v="НСО_ММ_Н-0903_185_ТУАД"/>
    <s v="БКД"/>
    <s v="Р"/>
    <x v="4"/>
    <s v="10 км а/д &quot;Н-0904&quot; - Мусы"/>
    <s v="ЩПС С-1"/>
    <n v="1.1000000000000001"/>
    <s v="км 5+000 -_x000a_км 6+100"/>
    <s v="ООО &quot;НАПДС&quot; _x000a_(Денисов С.Ю.)"/>
    <x v="277"/>
    <x v="207"/>
    <s v="Действует"/>
    <m/>
    <m/>
    <m/>
    <d v="2024-05-25T00:00:00"/>
    <m/>
    <m/>
    <m/>
    <m/>
    <d v="2027-05-25T00:00:00"/>
    <d v="2024-05-25T00:00:00"/>
    <m/>
    <m/>
    <m/>
    <m/>
    <m/>
    <m/>
    <m/>
    <m/>
    <m/>
    <m/>
    <m/>
    <m/>
    <m/>
    <m/>
    <m/>
    <m/>
  </r>
  <r>
    <n v="27"/>
    <m/>
    <s v="IV"/>
    <s v="Межмун."/>
    <s v="НСО_МН_Н-0913_301_ТУАД"/>
    <s v="ФБ"/>
    <s v="Р"/>
    <x v="4"/>
    <s v="Набережное - Безлюдный - Беркуты"/>
    <s v="ЩПС С-1"/>
    <n v="3"/>
    <s v="км 0+500 - _x000a_км 3+500"/>
    <s v="ООО &quot;НАПДС&quot; _x000a_(Денисов С.Ю.)"/>
    <x v="278"/>
    <x v="208"/>
    <s v="Действует"/>
    <m/>
    <m/>
    <m/>
    <d v="2024-08-23T00:00:00"/>
    <m/>
    <m/>
    <m/>
    <m/>
    <d v="2027-08-23T00:00:00"/>
    <d v="2024-08-23T00:00:00"/>
    <m/>
    <m/>
    <m/>
    <m/>
    <m/>
    <m/>
    <m/>
    <m/>
    <m/>
    <m/>
    <m/>
    <m/>
    <m/>
    <m/>
    <m/>
    <m/>
  </r>
  <r>
    <n v="5"/>
    <m/>
    <s v="IV, V"/>
    <s v="Межмун."/>
    <s v="НСО_МН_Н-1101_301_ТУАД"/>
    <s v="МБТ 2"/>
    <s v="Р"/>
    <x v="5"/>
    <s v="70 км а/д &quot;К-12&quot; - Пихтовка - Пономаревка"/>
    <s v="ЩПС С-1"/>
    <n v="3"/>
    <s v="км 57+288 -_x000a_км 60+288"/>
    <s v="АО &quot;СоюзЕнисей&quot; _x000a_(Никитин А.А.)"/>
    <x v="279"/>
    <x v="209"/>
    <s v="Действует"/>
    <m/>
    <m/>
    <m/>
    <d v="2024-12-14T00:00:00"/>
    <m/>
    <d v="2028-12-14T00:00:00"/>
    <m/>
    <m/>
    <d v="2027-12-14T00:00:00"/>
    <d v="2024-12-14T00:00:00"/>
    <m/>
    <m/>
    <m/>
    <m/>
    <m/>
    <m/>
    <m/>
    <m/>
    <m/>
    <m/>
    <m/>
    <m/>
    <m/>
    <m/>
    <m/>
    <m/>
  </r>
  <r>
    <n v="29"/>
    <m/>
    <s v="IV"/>
    <s v="Межмун."/>
    <s v="НСО_ММ_Н-1211_193_ТУАД"/>
    <s v="ФБ"/>
    <s v="Р"/>
    <x v="6"/>
    <s v="1 км а/д &quot;Н-1212&quot; - 1 км а/д &quot;Н-1206&quot; (объездная р.п. Коченево)_x000a_"/>
    <s v="А16ВН _x000a_А16НН"/>
    <n v="2.7489999999999997"/>
    <s v="км 0+000 - _x000a_км 2+749"/>
    <s v="АО &quot;НАД&quot; _x000a_(Воробьев А.А.)"/>
    <x v="280"/>
    <x v="186"/>
    <s v="Действует"/>
    <m/>
    <m/>
    <m/>
    <s v="03.11.2026 /_x000a_03.11.2024"/>
    <m/>
    <d v="2028-11-03T00:00:00"/>
    <m/>
    <m/>
    <d v="2027-11-03T00:00:00"/>
    <d v="2024-11-03T00:00:00"/>
    <d v="2023-11-03T00:00:00"/>
    <m/>
    <m/>
    <m/>
    <m/>
    <m/>
    <m/>
    <m/>
    <m/>
    <m/>
    <m/>
    <m/>
    <m/>
    <m/>
    <m/>
    <m/>
  </r>
  <r>
    <n v="30"/>
    <m/>
    <s v="IV"/>
    <s v="Межмун."/>
    <s v="НСО_МН_Н-1211_299_ТУАД"/>
    <s v="ФБ"/>
    <s v="Р"/>
    <x v="6"/>
    <s v="1 км а/д &quot;Н-1212&quot; - 1 км а/д &quot;Н-1206&quot; (объездная р.п. Коченево)_x000a_"/>
    <s v="ЩПС С-1"/>
    <n v="3.5830000000000002"/>
    <s v="км 4+047 -_x000a_км 7+630"/>
    <s v="АО &quot;НАД&quot; _x000a_(Воробьев А.А.)"/>
    <x v="281"/>
    <x v="210"/>
    <s v="Действует"/>
    <m/>
    <m/>
    <m/>
    <d v="2024-08-12T00:00:00"/>
    <m/>
    <d v="2028-08-12T00:00:00"/>
    <m/>
    <m/>
    <d v="2027-08-12T00:00:00"/>
    <d v="2024-08-12T00:00:00"/>
    <m/>
    <m/>
    <m/>
    <m/>
    <m/>
    <m/>
    <m/>
    <m/>
    <m/>
    <m/>
    <m/>
    <m/>
    <m/>
    <m/>
    <m/>
    <m/>
  </r>
  <r>
    <n v="31"/>
    <m/>
    <s v="IV"/>
    <s v="Межмун."/>
    <s v="-"/>
    <s v="РАД"/>
    <s v="Р"/>
    <x v="6"/>
    <s v="Коченево - Целинное"/>
    <s v="ЩПС С-1"/>
    <n v="1.05"/>
    <s v="км 0+000 - _x000a_км 1+050"/>
    <s v="ООО &quot;НовосибирскГлавСтрой&quot; _x000a_(Титов К.В.)"/>
    <x v="282"/>
    <x v="211"/>
    <s v="Действует"/>
    <m/>
    <m/>
    <m/>
    <d v="2024-11-28T00:00:00"/>
    <m/>
    <m/>
    <m/>
    <m/>
    <d v="2027-11-28T00:00:00"/>
    <d v="2024-11-28T00:00:00"/>
    <m/>
    <m/>
    <m/>
    <m/>
    <m/>
    <m/>
    <m/>
    <m/>
    <m/>
    <m/>
    <m/>
    <m/>
    <m/>
    <m/>
    <m/>
    <m/>
  </r>
  <r>
    <n v="32"/>
    <m/>
    <s v="IV"/>
    <s v="Межмун."/>
    <s v="НСО_ММ_Н-1206_191_ТУАД"/>
    <s v="БКД"/>
    <s v="Р"/>
    <x v="6"/>
    <s v="Коченево - Целинное"/>
    <s v="ЩПС С-1"/>
    <n v="3.14"/>
    <s v="км 17+152,37 - _x000a_км 20+152,37;_x000a_км 22+100 - _x000a_км 22+240"/>
    <s v="ООО &quot;Стройсити&quot; _x000a_(Панков В.В)"/>
    <x v="283"/>
    <x v="212"/>
    <s v="Действует"/>
    <m/>
    <m/>
    <m/>
    <d v="2024-07-28T00:00:00"/>
    <m/>
    <m/>
    <m/>
    <m/>
    <d v="2027-07-28T00:00:00"/>
    <d v="2024-07-28T00:00:00"/>
    <m/>
    <m/>
    <m/>
    <m/>
    <m/>
    <m/>
    <m/>
    <m/>
    <m/>
    <m/>
    <m/>
    <m/>
    <m/>
    <m/>
    <m/>
    <m/>
  </r>
  <r>
    <n v="33"/>
    <m/>
    <s v="IV"/>
    <s v="Межмун."/>
    <s v="НСО_ММ_Н-1207_192_ТУАД"/>
    <s v="БКД"/>
    <s v="Р"/>
    <x v="6"/>
    <s v="Коченево - Поваренка"/>
    <s v="ЩПС С-1"/>
    <n v="1"/>
    <s v="км 8+000 - _x000a_км 9+000"/>
    <s v="ООО &quot;Эллипс&quot; _x000a_(Троян В.И.)"/>
    <x v="284"/>
    <x v="213"/>
    <s v="Действует"/>
    <m/>
    <m/>
    <m/>
    <d v="2024-07-08T00:00:00"/>
    <m/>
    <m/>
    <m/>
    <m/>
    <d v="2027-07-08T00:00:00"/>
    <d v="2024-07-08T00:00:00"/>
    <m/>
    <m/>
    <m/>
    <m/>
    <m/>
    <m/>
    <m/>
    <m/>
    <m/>
    <m/>
    <m/>
    <m/>
    <m/>
    <m/>
    <m/>
    <m/>
  </r>
  <r>
    <n v="34"/>
    <m/>
    <s v="IV"/>
    <s v="Межмун."/>
    <s v="НСО_ММ_Н-1302_194_ТУАД"/>
    <s v="БКД"/>
    <s v="Р"/>
    <x v="19"/>
    <s v="182 км а/д &quot;К-17р&quot; - Республиканский"/>
    <s v="А16ВЛ"/>
    <n v="1.5"/>
    <s v="км 4+864 - _x000a_км 6+364"/>
    <s v="АО &quot;НАД&quot; _x000a_(Воробьев А.А.)"/>
    <x v="285"/>
    <x v="214"/>
    <s v="Действует"/>
    <m/>
    <m/>
    <m/>
    <d v="2026-11-24T00:00:00"/>
    <m/>
    <m/>
    <m/>
    <m/>
    <d v="2027-11-24T00:00:00"/>
    <d v="2024-11-24T00:00:00"/>
    <d v="2023-11-24T00:00:00"/>
    <m/>
    <m/>
    <m/>
    <m/>
    <m/>
    <m/>
    <m/>
    <m/>
    <m/>
    <m/>
    <m/>
    <m/>
    <m/>
    <m/>
    <m/>
  </r>
  <r>
    <n v="7"/>
    <s v="ОС"/>
    <s v="III"/>
    <s v="Регион."/>
    <s v="НСО_М-Н-1807_286_ТУАД"/>
    <s v="МБТ 1"/>
    <s v="Р"/>
    <x v="19"/>
    <s v="Новосибирск - Кочки - Павлодар (в пред. РФ)"/>
    <s v="А16ВТ _x000a_А16НТ"/>
    <n v="10"/>
    <s v="км 177+000 -_x000a_км 180+000,_x000a_км 243+472 -_x000a_км 245+000, _x000a_км 245+000 -_x000a_км 250+472"/>
    <s v="АО &quot;НАД&quot; _x000a_(Воробьев А.А.)"/>
    <x v="286"/>
    <x v="206"/>
    <s v="Действует"/>
    <m/>
    <m/>
    <m/>
    <d v="2026-11-23T00:00:00"/>
    <m/>
    <m/>
    <m/>
    <m/>
    <d v="2027-11-23T00:00:00"/>
    <d v="2024-11-23T00:00:00"/>
    <d v="2023-11-23T00:00:00"/>
    <m/>
    <m/>
    <m/>
    <m/>
    <m/>
    <m/>
    <m/>
    <m/>
    <m/>
    <m/>
    <m/>
    <m/>
    <m/>
    <m/>
    <m/>
  </r>
  <r>
    <n v="36"/>
    <s v="ОС"/>
    <s v="III"/>
    <s v="Регион."/>
    <s v="НСО_Р_К-17р_195_ТУАД"/>
    <s v="БКД"/>
    <s v="Р"/>
    <x v="19"/>
    <s v="Новосибирск - Кочки - Павлодар (в пред. РФ)"/>
    <s v="А16ВН _x000a_А16НН"/>
    <n v="4.5"/>
    <s v="км 232+000 - _x000a_км 236+500"/>
    <s v="ООО &quot;СтройСити&quot; _x000a_(Клипиков М.В.)"/>
    <x v="287"/>
    <x v="215"/>
    <s v="Действует"/>
    <m/>
    <m/>
    <m/>
    <d v="2026-07-25T00:00:00"/>
    <m/>
    <d v="2030-07-25T00:00:00"/>
    <m/>
    <m/>
    <d v="2027-07-25T00:00:00"/>
    <d v="2024-07-25T00:00:00"/>
    <d v="2023-07-25T00:00:00"/>
    <m/>
    <m/>
    <m/>
    <m/>
    <m/>
    <m/>
    <m/>
    <m/>
    <m/>
    <m/>
    <m/>
    <m/>
    <m/>
    <m/>
    <m/>
  </r>
  <r>
    <n v="8"/>
    <m/>
    <s v="IV, V"/>
    <s v="Межмун."/>
    <s v="НСО_ММ_Н-1307_196_ТУАД"/>
    <s v="БКД"/>
    <s v="Р"/>
    <x v="19"/>
    <s v="242 км а/д &quot;К-17р&quot; - Черновка - Троицкий"/>
    <s v="ЩПС С-1"/>
    <n v="2"/>
    <s v="км 15+320 - _x000a_км 17+320"/>
    <s v="ООО &quot;КМС-Строймонтаж&quot; _x000a_(Казанцев А.В.)"/>
    <x v="288"/>
    <x v="214"/>
    <s v="Действует"/>
    <m/>
    <m/>
    <m/>
    <d v="2024-11-24T00:00:00"/>
    <m/>
    <d v="2028-11-24T00:00:00"/>
    <m/>
    <m/>
    <d v="2027-11-24T00:00:00"/>
    <d v="2024-11-24T00:00:00"/>
    <m/>
    <m/>
    <m/>
    <m/>
    <m/>
    <m/>
    <m/>
    <m/>
    <m/>
    <m/>
    <m/>
    <m/>
    <m/>
    <m/>
    <m/>
    <m/>
  </r>
  <r>
    <n v="38"/>
    <m/>
    <s v="IV"/>
    <s v="Межмун."/>
    <s v="НСО_МН_Н-1517_296_ТУАД"/>
    <s v="ФБ"/>
    <s v="Р"/>
    <x v="18"/>
    <s v="15 км а/д &quot;К-27&quot; - Луговой"/>
    <s v="ЩПС С-1"/>
    <n v="4"/>
    <s v="км 6+797 - _x000a_км 10+797"/>
    <s v="ИП Диденко Д.А."/>
    <x v="289"/>
    <x v="216"/>
    <s v="Действует"/>
    <m/>
    <m/>
    <m/>
    <d v="2024-09-19T00:00:00"/>
    <m/>
    <m/>
    <m/>
    <m/>
    <d v="2027-09-19T00:00:00"/>
    <d v="2024-09-19T00:00:00"/>
    <m/>
    <m/>
    <m/>
    <m/>
    <m/>
    <m/>
    <m/>
    <m/>
    <m/>
    <m/>
    <m/>
    <m/>
    <m/>
    <m/>
    <m/>
    <m/>
  </r>
  <r>
    <n v="39"/>
    <m/>
    <s v="IV"/>
    <s v="Регион."/>
    <s v="НСО_РЗ_ К-27_298_ТУАД"/>
    <s v="МБТ 2"/>
    <s v="Р"/>
    <x v="18"/>
    <s v="296 км а/д &quot;К-17р&quot; - Полойка - Травное - Довольное (в гр. района)"/>
    <s v="ЩПС С-1"/>
    <n v="2"/>
    <s v="км 8+703,35 - _x000a_км 10+703,35"/>
    <s v="ИП Диденко Д.А."/>
    <x v="290"/>
    <x v="217"/>
    <s v="Действует"/>
    <m/>
    <m/>
    <m/>
    <d v="2024-10-27T00:00:00"/>
    <m/>
    <d v="2028-10-27T00:00:00"/>
    <m/>
    <m/>
    <d v="2027-10-27T00:00:00"/>
    <d v="2024-10-27T00:00:00"/>
    <m/>
    <m/>
    <m/>
    <m/>
    <m/>
    <m/>
    <m/>
    <m/>
    <m/>
    <m/>
    <m/>
    <m/>
    <m/>
    <m/>
    <m/>
    <m/>
  </r>
  <r>
    <m/>
    <m/>
    <s v="IV"/>
    <s v="Регион."/>
    <m/>
    <s v="МБТ 2"/>
    <s v="Р"/>
    <x v="18"/>
    <s v="296 км а/д &quot;К-17р&quot; - Полойка - Травное - Довольное (в гр. района)"/>
    <s v="ЩПС С-1"/>
    <n v="2"/>
    <s v="км 10+703,35 - _x000a_км 12+706,55"/>
    <s v="ИП Диденко Д.А."/>
    <x v="291"/>
    <x v="218"/>
    <s v="Действует"/>
    <m/>
    <m/>
    <m/>
    <d v="2024-11-25T00:00:00"/>
    <m/>
    <d v="2028-11-25T00:00:00"/>
    <m/>
    <m/>
    <d v="2027-11-25T00:00:00"/>
    <d v="2024-11-25T00:00:00"/>
    <m/>
    <m/>
    <m/>
    <m/>
    <m/>
    <m/>
    <m/>
    <m/>
    <m/>
    <m/>
    <m/>
    <m/>
    <m/>
    <m/>
    <m/>
    <m/>
  </r>
  <r>
    <n v="41"/>
    <s v="ОС"/>
    <s v="III"/>
    <s v="Регион."/>
    <s v="НСО_РЗ_ К-17р_297_ТУАД"/>
    <s v="МБТ 1"/>
    <s v="Р"/>
    <x v="18"/>
    <s v="Новосибирск - Кочки - Павлодар (в пред. РФ)"/>
    <s v="А16ВТ _x000a_А16НТ"/>
    <n v="17.343999999999998"/>
    <s v="км 266+950 -_x000a_км 277+328,_x000a_км 250+472 -_x000a_км 256+994,93,_x000a_км 257+413 -_x000a_км 257+841"/>
    <s v="ООО ПК &quot;Инвестстройпроект&quot; _x000a_(Бровкина Н.Д.)"/>
    <x v="292"/>
    <x v="205"/>
    <s v="Действует"/>
    <m/>
    <m/>
    <m/>
    <d v="2026-10-30T00:00:00"/>
    <m/>
    <m/>
    <m/>
    <m/>
    <d v="2027-10-30T00:00:00"/>
    <d v="2024-10-30T00:00:00"/>
    <d v="2023-10-30T00:00:00"/>
    <m/>
    <m/>
    <m/>
    <m/>
    <m/>
    <m/>
    <m/>
    <m/>
    <m/>
    <m/>
    <m/>
    <m/>
    <m/>
    <m/>
    <m/>
  </r>
  <r>
    <n v="42"/>
    <s v="ОС"/>
    <s v="III"/>
    <s v="Регион."/>
    <s v="НСО_РЗ_К-27_432_ТУАД"/>
    <s v="МБТ 2"/>
    <s v="Р"/>
    <x v="18"/>
    <s v="Новосибирск - Кочки - Павлодар (в пред. РФ)"/>
    <s v="А16ВН _x000a_А16НН"/>
    <n v="1"/>
    <s v="км 323+000 -_x000a_км 324+000"/>
    <s v="ИП Диденко Д.А."/>
    <x v="293"/>
    <x v="219"/>
    <s v="Действует"/>
    <m/>
    <m/>
    <m/>
    <d v="2026-10-13T00:00:00"/>
    <m/>
    <m/>
    <m/>
    <m/>
    <d v="2027-10-13T00:00:00"/>
    <m/>
    <d v="2023-04-13T00:00:00"/>
    <m/>
    <m/>
    <m/>
    <m/>
    <m/>
    <m/>
    <m/>
    <m/>
    <m/>
    <m/>
    <m/>
    <m/>
    <m/>
    <m/>
    <m/>
  </r>
  <r>
    <n v="6"/>
    <m/>
    <s v="V"/>
    <s v="Межмун."/>
    <s v="НСО_МЗ_Н1415_249_ТУАД"/>
    <s v="ФБ"/>
    <s v="Р"/>
    <x v="20"/>
    <s v="7 км а/д &quot;Н-1412&quot; - Зоново"/>
    <s v="ЩПС С-1"/>
    <n v="5.05"/>
    <s v="км 4+650 - _x000a_км 8+000; _x000a_км 12+500 - _x000a_км 14+200"/>
    <s v="ООО &quot;СтройДорСиб&quot; _x000a_(Бузениус А.А.)"/>
    <x v="294"/>
    <x v="220"/>
    <s v="Действует"/>
    <m/>
    <m/>
    <m/>
    <d v="2024-12-12T00:00:00"/>
    <m/>
    <m/>
    <m/>
    <m/>
    <d v="2027-12-12T00:00:00"/>
    <d v="2024-12-12T00:00:00"/>
    <m/>
    <m/>
    <m/>
    <m/>
    <m/>
    <m/>
    <m/>
    <m/>
    <m/>
    <m/>
    <m/>
    <m/>
    <m/>
    <m/>
    <m/>
    <m/>
  </r>
  <r>
    <n v="44"/>
    <m/>
    <s v="V"/>
    <s v="Межмун."/>
    <s v="НСО_РЗ_К-26_224_ТУАД"/>
    <s v="ФБ"/>
    <s v="Р"/>
    <x v="20"/>
    <s v="7 км а/д &quot;Н-1412&quot; - Зоново"/>
    <s v="ЩПС С-1"/>
    <n v="1"/>
    <s v="км 11+500 -_x000a_км 12+500"/>
    <s v="ООО &quot;СтройДорСиб&quot; _x000a_(Бузениус А.А.)"/>
    <x v="295"/>
    <x v="221"/>
    <s v="Действует"/>
    <m/>
    <m/>
    <m/>
    <d v="2024-11-02T00:00:00"/>
    <m/>
    <m/>
    <m/>
    <m/>
    <d v="2027-11-02T00:00:00"/>
    <m/>
    <m/>
    <m/>
    <m/>
    <m/>
    <m/>
    <m/>
    <m/>
    <m/>
    <m/>
    <m/>
    <m/>
    <m/>
    <m/>
    <m/>
    <m/>
    <m/>
  </r>
  <r>
    <n v="45"/>
    <m/>
    <s v="V"/>
    <s v="Межмун."/>
    <s v="НСО_МН_Н-1401_295_ТУАД"/>
    <s v="ФБ"/>
    <s v="Р"/>
    <x v="20"/>
    <s v="35 км а/д &quot;К-22&quot; - Новокаменево"/>
    <s v="ЩПС С-1"/>
    <n v="1"/>
    <s v="км 0+000 -_x000a_км 1+000"/>
    <s v="ООО &quot;СтройДорСиб&quot; _x000a_(Бузениус А.А.)"/>
    <x v="296"/>
    <x v="217"/>
    <s v="Действует"/>
    <m/>
    <m/>
    <m/>
    <d v="2024-10-27T00:00:00"/>
    <m/>
    <m/>
    <d v="2028-10-27T00:00:00"/>
    <m/>
    <d v="2027-10-27T00:00:00"/>
    <d v="2024-10-27T00:00:00"/>
    <m/>
    <m/>
    <m/>
    <m/>
    <m/>
    <m/>
    <m/>
    <m/>
    <m/>
    <m/>
    <m/>
    <m/>
    <m/>
    <m/>
    <m/>
    <m/>
  </r>
  <r>
    <n v="46"/>
    <m/>
    <s v="IV"/>
    <s v="Межмун."/>
    <s v="НСО_МН_Н-1408_293_ТУАД"/>
    <s v="ФБ"/>
    <s v="Р"/>
    <x v="20"/>
    <s v="Куйбышев - Чумаково - Балман"/>
    <s v="ЩПС С-1"/>
    <n v="4.07"/>
    <s v="км 83+930 - _x000a_км 84+930;_x000a_км 84+930 -_x000a_км 88+000"/>
    <s v="ООО &quot;СтройДорСиб&quot; _x000a_(Бузениус А.А.)"/>
    <x v="297"/>
    <x v="222"/>
    <s v="Действует"/>
    <m/>
    <m/>
    <m/>
    <d v="2024-10-11T00:00:00"/>
    <m/>
    <m/>
    <m/>
    <m/>
    <d v="2027-10-11T00:00:00"/>
    <m/>
    <m/>
    <m/>
    <m/>
    <m/>
    <m/>
    <m/>
    <m/>
    <m/>
    <m/>
    <m/>
    <m/>
    <m/>
    <m/>
    <m/>
    <m/>
    <m/>
  </r>
  <r>
    <n v="48"/>
    <m/>
    <s v="III, IV"/>
    <s v="Регион."/>
    <m/>
    <s v="ФБ"/>
    <s v="Р"/>
    <x v="3"/>
    <s v="Здвинск - 157 км а/д &quot;К-01&quot;"/>
    <s v="ЩПС С-1"/>
    <n v="13"/>
    <s v="км 84+000 - _x000a_км 97+000"/>
    <s v="АО &quot;НАД&quot; _x000a_(Воробьев А.А.)"/>
    <x v="298"/>
    <x v="223"/>
    <s v="Действует"/>
    <m/>
    <m/>
    <m/>
    <d v="2024-09-30T00:00:00"/>
    <m/>
    <m/>
    <m/>
    <m/>
    <d v="2027-09-30T00:00:00"/>
    <d v="2024-09-30T00:00:00"/>
    <m/>
    <m/>
    <m/>
    <m/>
    <m/>
    <m/>
    <m/>
    <m/>
    <m/>
    <m/>
    <m/>
    <m/>
    <m/>
    <m/>
    <m/>
    <m/>
  </r>
  <r>
    <m/>
    <m/>
    <s v="III, IV"/>
    <s v="Регион."/>
    <s v="НСО_Р_К-06_278_ТУАД"/>
    <s v="БКД"/>
    <s v="Р"/>
    <x v="3"/>
    <s v="Здвинск - 157 км а/д &quot;К-01&quot;"/>
    <s v="ЩПС С-1"/>
    <n v="1.851"/>
    <s v="км 97+300 - _x000a_км 99+151,33"/>
    <s v="ООО &quot;Люкс&quot; _x000a_(Геворгян А.Г.)"/>
    <x v="299"/>
    <x v="223"/>
    <s v="Действует"/>
    <m/>
    <m/>
    <m/>
    <d v="2024-09-30T00:00:00"/>
    <m/>
    <m/>
    <m/>
    <m/>
    <d v="2027-09-30T00:00:00"/>
    <d v="2024-09-30T00:00:00"/>
    <m/>
    <m/>
    <m/>
    <m/>
    <m/>
    <m/>
    <m/>
    <m/>
    <m/>
    <m/>
    <m/>
    <m/>
    <m/>
    <m/>
    <m/>
    <m/>
  </r>
  <r>
    <n v="49"/>
    <s v="ОС"/>
    <s v="III, IV"/>
    <s v="Регион."/>
    <s v="НСО_РЗ_ К-01_292_ТУАД"/>
    <s v="ФБ"/>
    <s v="Р"/>
    <x v="3"/>
    <s v="992 км а/д &quot;Р-254&quot; - Купино - Карасук"/>
    <s v="ЩПС С-1"/>
    <n v="6"/>
    <s v="км 129+970 - _x000a_км 132+970;_x000a_км 132+970 - _x000a_км 135+970"/>
    <s v="ООО &quot;Вертикаль&quot; _x000a_(Штода Г.С.)"/>
    <x v="300"/>
    <x v="224"/>
    <s v="Действует"/>
    <m/>
    <m/>
    <m/>
    <d v="2024-08-30T00:00:00"/>
    <m/>
    <m/>
    <m/>
    <m/>
    <d v="2027-08-30T00:00:00"/>
    <d v="2024-08-30T00:00:00"/>
    <m/>
    <m/>
    <m/>
    <m/>
    <m/>
    <m/>
    <m/>
    <m/>
    <m/>
    <m/>
    <m/>
    <m/>
    <m/>
    <m/>
    <m/>
    <m/>
  </r>
  <r>
    <n v="50"/>
    <m/>
    <s v="IV"/>
    <s v="Межмун."/>
    <s v="НСО_ММ_Н-1701_264_ТУАД"/>
    <s v="БКД"/>
    <s v="Р"/>
    <x v="7"/>
    <s v="155 км а/д &quot;К-02&quot; - Межовка - гр.Северного района"/>
    <s v="ЩПС С-1"/>
    <n v="5.5750000000000002"/>
    <s v="км 10+000 - _x000a_км 15+575"/>
    <s v="ООО &quot;НАПДС&quot; _x000a_(Денисов С.Ю.)"/>
    <x v="301"/>
    <x v="224"/>
    <s v="Действует"/>
    <m/>
    <m/>
    <m/>
    <d v="2024-08-30T00:00:00"/>
    <m/>
    <m/>
    <d v="2027-08-30T00:00:00"/>
    <m/>
    <d v="2027-08-30T00:00:00"/>
    <d v="2024-08-30T00:00:00"/>
    <m/>
    <m/>
    <m/>
    <m/>
    <m/>
    <m/>
    <m/>
    <m/>
    <m/>
    <m/>
    <m/>
    <m/>
    <m/>
    <m/>
    <m/>
    <m/>
  </r>
  <r>
    <n v="51"/>
    <m/>
    <s v="IV"/>
    <s v="Межмун."/>
    <s v="НСО_МЗ_Н1706_250_ТУАД"/>
    <s v="БКД"/>
    <s v="Р"/>
    <x v="7"/>
    <s v="Кыштовка - Орловка"/>
    <s v="ЩПС С-1"/>
    <n v="1.5"/>
    <s v="км 1+000 - _x000a_км 2+500"/>
    <s v="ООО &quot;НАПДС&quot; _x000a_(Денисов С.Ю.)"/>
    <x v="302"/>
    <x v="225"/>
    <s v="Действует"/>
    <m/>
    <m/>
    <m/>
    <d v="2024-06-24T00:00:00"/>
    <m/>
    <m/>
    <m/>
    <m/>
    <d v="2027-06-24T00:00:00"/>
    <d v="2024-06-24T00:00:00"/>
    <m/>
    <m/>
    <m/>
    <m/>
    <m/>
    <m/>
    <m/>
    <m/>
    <m/>
    <m/>
    <m/>
    <m/>
    <m/>
    <m/>
    <m/>
    <m/>
  </r>
  <r>
    <n v="8"/>
    <m/>
    <s v="IV"/>
    <s v="Межмун."/>
    <s v="НСО_МН_ Н-1706_323_ТУАД"/>
    <s v="МБТ 2"/>
    <s v="Р"/>
    <x v="7"/>
    <s v="Кыштовка - Орловка"/>
    <s v="ЩПС С-1"/>
    <n v="5"/>
    <s v="км 9+100 - _x000a_км 14+100"/>
    <s v="ООО &quot;НАПДС&quot; _x000a_(Денисов С.Ю.)"/>
    <x v="303"/>
    <x v="226"/>
    <s v="Действует"/>
    <m/>
    <m/>
    <m/>
    <d v="2024-12-07T00:00:00"/>
    <m/>
    <m/>
    <m/>
    <m/>
    <d v="2027-12-07T00:00:00"/>
    <d v="2024-12-07T00:00:00"/>
    <m/>
    <m/>
    <m/>
    <m/>
    <m/>
    <m/>
    <m/>
    <m/>
    <m/>
    <m/>
    <m/>
    <m/>
    <m/>
    <m/>
    <m/>
    <m/>
  </r>
  <r>
    <n v="52"/>
    <m/>
    <s v="IV"/>
    <s v="Межмун."/>
    <s v="НСО_ММ_Н-1801_142_ТУАД"/>
    <s v="БКД"/>
    <s v="Р"/>
    <x v="8"/>
    <s v="66 км а/д &quot;К-15&quot; - Елбань"/>
    <s v="А16ВН _x000a_А16НН"/>
    <n v="2.2000000000000002"/>
    <s v="км 10+250 - _x000a_км 12+450"/>
    <s v="ООО &quot;Маслянинское ДРСУ&quot; (Просеков С.А.)"/>
    <x v="304"/>
    <x v="227"/>
    <s v="Действует"/>
    <m/>
    <m/>
    <m/>
    <d v="2026-12-02T00:00:00"/>
    <m/>
    <m/>
    <m/>
    <m/>
    <d v="2027-12-02T00:00:00"/>
    <m/>
    <d v="2023-06-02T00:00:00"/>
    <m/>
    <m/>
    <m/>
    <m/>
    <m/>
    <m/>
    <m/>
    <m/>
    <m/>
    <m/>
    <m/>
    <m/>
    <m/>
    <m/>
    <m/>
  </r>
  <r>
    <n v="53"/>
    <m/>
    <s v="IV"/>
    <s v="Межмун."/>
    <s v="НСО_МЗ_Н-1427_466_ТУАД"/>
    <s v="БКД"/>
    <s v="Р"/>
    <x v="8"/>
    <s v="66 км а/д &quot;К-15&quot; - Елбань"/>
    <s v="А16ВН _x000a_А22НН"/>
    <n v="1.3"/>
    <s v="км 8+950 - _x000a_км 10+250"/>
    <s v="ООО &quot;Сибдортехнология&quot; _x000a_(Шабалин П.В.)"/>
    <x v="305"/>
    <x v="228"/>
    <s v="Действует"/>
    <m/>
    <m/>
    <m/>
    <d v="2026-11-22T00:00:00"/>
    <m/>
    <m/>
    <m/>
    <m/>
    <d v="2027-11-22T00:00:00"/>
    <d v="2024-11-22T00:00:00"/>
    <d v="2023-02-22T00:00:00"/>
    <m/>
    <m/>
    <m/>
    <m/>
    <m/>
    <m/>
    <m/>
    <m/>
    <m/>
    <m/>
    <m/>
    <m/>
    <m/>
    <m/>
    <m/>
  </r>
  <r>
    <n v="54"/>
    <m/>
    <s v="IV"/>
    <s v="Межмун."/>
    <m/>
    <s v="ФБ"/>
    <s v="Р"/>
    <x v="9"/>
    <s v="Мошково - Кайлы"/>
    <s v="ЩПС С-1"/>
    <n v="1.9"/>
    <s v="км 1+216 - _x000a_км 3+116"/>
    <s v="ООО &quot;НовосибСтройПроект&quot; _x000a_(Мустафаев Ф.Ф.о.)"/>
    <x v="306"/>
    <x v="194"/>
    <s v="Действует"/>
    <m/>
    <m/>
    <m/>
    <d v="2024-11-10T00:00:00"/>
    <m/>
    <m/>
    <m/>
    <m/>
    <d v="2027-11-10T00:00:00"/>
    <d v="2024-11-10T00:00:00"/>
    <m/>
    <m/>
    <m/>
    <m/>
    <m/>
    <m/>
    <m/>
    <m/>
    <m/>
    <m/>
    <m/>
    <m/>
    <m/>
    <m/>
    <m/>
    <m/>
  </r>
  <r>
    <m/>
    <m/>
    <s v="IV"/>
    <s v="Межмун."/>
    <s v="НСО_ММ_Н-0502_267_ТУАД"/>
    <s v="БКД"/>
    <s v="Р"/>
    <x v="9"/>
    <s v="Мошково - Кайлы"/>
    <s v="ЩПС С-1"/>
    <n v="1.1000000000000001"/>
    <s v="км 0+116 - _x000a_км 1+216"/>
    <s v="ООО СК &quot;СибАзСтрой&quot; _x000a_(Гасанов И.Ф.)"/>
    <x v="307"/>
    <x v="186"/>
    <s v="Действует"/>
    <m/>
    <m/>
    <m/>
    <d v="2024-11-03T00:00:00"/>
    <m/>
    <m/>
    <m/>
    <m/>
    <d v="2027-11-03T00:00:00"/>
    <d v="2024-11-03T00:00:00"/>
    <m/>
    <m/>
    <m/>
    <m/>
    <m/>
    <m/>
    <m/>
    <m/>
    <m/>
    <m/>
    <m/>
    <m/>
    <m/>
    <m/>
    <m/>
    <m/>
  </r>
  <r>
    <n v="55"/>
    <m/>
    <s v="IV"/>
    <s v="Межмун."/>
    <s v="НСО_ММ_Н-1901_199_ТУАД"/>
    <s v="БКД"/>
    <s v="Р"/>
    <x v="9"/>
    <s v="2 км а/д &quot;Н-1910&quot; - Новый Порос"/>
    <s v="ЩПС С-1"/>
    <n v="2.42"/>
    <s v="км 8+909 - _x000a_км 11+329"/>
    <s v="ООО &quot;Сибдорстрой&quot; _x000a_(Клюев А.А.)"/>
    <x v="308"/>
    <x v="229"/>
    <s v="Действует"/>
    <m/>
    <m/>
    <m/>
    <d v="2024-07-01T00:00:00"/>
    <m/>
    <m/>
    <m/>
    <m/>
    <d v="2027-07-01T00:00:00"/>
    <d v="2024-07-01T00:00:00"/>
    <m/>
    <m/>
    <m/>
    <m/>
    <m/>
    <m/>
    <m/>
    <m/>
    <m/>
    <m/>
    <m/>
    <m/>
    <m/>
    <m/>
    <m/>
    <m/>
  </r>
  <r>
    <n v="59"/>
    <s v="ОС"/>
    <s v="II"/>
    <s v="Регион."/>
    <s v="-"/>
    <s v="ОБ"/>
    <s v="Р"/>
    <x v="10"/>
    <s v="Новосибирск - аэропорт Толмачево"/>
    <s v="А16ВТ"/>
    <n v="0"/>
    <s v="км 0+000 - _x000a_км 7+083"/>
    <s v="ООО &quot;СТС-ПЛЮС&quot; _x000a_(Мальцев Д.Б.)"/>
    <x v="309"/>
    <x v="230"/>
    <s v="Действует"/>
    <m/>
    <m/>
    <m/>
    <d v="2024-11-30T00:00:00"/>
    <m/>
    <m/>
    <m/>
    <m/>
    <m/>
    <m/>
    <m/>
    <m/>
    <m/>
    <m/>
    <m/>
    <m/>
    <m/>
    <m/>
    <m/>
    <m/>
    <m/>
    <m/>
    <m/>
    <m/>
    <m/>
    <m/>
  </r>
  <r>
    <n v="60"/>
    <s v="ОС"/>
    <s v="II"/>
    <s v="Регион."/>
    <s v="-"/>
    <s v="ОБ"/>
    <s v="Р"/>
    <x v="10"/>
    <s v="Новосибирск - аэропорт Толмачево"/>
    <s v="А16ВТ"/>
    <n v="0"/>
    <s v="км 7+083 (кольцо)"/>
    <s v="ООО &quot;ДорСтройФлот&quot; _x000a_(Никитин И.Г.)"/>
    <x v="310"/>
    <x v="231"/>
    <s v="Действует"/>
    <m/>
    <m/>
    <m/>
    <d v="2024-11-29T00:00:00"/>
    <m/>
    <m/>
    <m/>
    <m/>
    <m/>
    <m/>
    <m/>
    <m/>
    <m/>
    <m/>
    <m/>
    <m/>
    <m/>
    <m/>
    <m/>
    <m/>
    <m/>
    <m/>
    <m/>
    <m/>
    <m/>
    <m/>
  </r>
  <r>
    <n v="61"/>
    <m/>
    <s v="IV"/>
    <s v="Межмун."/>
    <s v="НСО_ММ_Н-2110_148_ТУАД"/>
    <s v="БКД"/>
    <s v="Р"/>
    <x v="10"/>
    <s v="14 км а/д &quot;Н-2107&quot; - Быково"/>
    <s v="А16ВН _x000a_А16НН"/>
    <n v="1.8599999999999999"/>
    <s v="км 0+000 - _x000a_км 1+860"/>
    <s v="ООО &quot;Стройсити&quot; _x000a_(Панков В.В)"/>
    <x v="311"/>
    <x v="199"/>
    <s v="Действует"/>
    <m/>
    <m/>
    <m/>
    <d v="2026-10-25T00:00:00"/>
    <m/>
    <m/>
    <m/>
    <m/>
    <d v="2027-10-25T00:00:00"/>
    <d v="2024-10-25T00:00:00"/>
    <d v="2023-10-25T00:00:00"/>
    <m/>
    <m/>
    <m/>
    <m/>
    <m/>
    <m/>
    <m/>
    <m/>
    <m/>
    <m/>
    <m/>
    <m/>
    <m/>
    <m/>
    <m/>
  </r>
  <r>
    <n v="6"/>
    <s v="ОС"/>
    <s v="II"/>
    <s v="Регион."/>
    <s v="НСО_МЗ_Н-0206_424_ТУАД"/>
    <s v="МБТ 2"/>
    <s v="Р"/>
    <x v="10"/>
    <s v="Новосибирск - Колывань - Томск (в границах НСО)"/>
    <s v="А16ВТ _x000a_А16НТ"/>
    <n v="7.7489999999999997"/>
    <s v="км 11+876 - _x000a_км 19+611"/>
    <s v="ООО &quot;СТС-ПЛЮС&quot; _x000a_(Мальцев Д.Б.)"/>
    <x v="312"/>
    <x v="232"/>
    <s v="Действует"/>
    <m/>
    <m/>
    <m/>
    <d v="2026-12-30T00:00:00"/>
    <m/>
    <d v="2028-12-30T00:00:00"/>
    <d v="2027-12-30T00:00:00"/>
    <d v="2027-12-30T00:00:00"/>
    <d v="2027-12-30T00:00:00"/>
    <d v="2024-12-30T00:00:00"/>
    <d v="2023-12-30T00:00:00"/>
    <d v="2026-12-30T00:00:00"/>
    <m/>
    <m/>
    <m/>
    <m/>
    <m/>
    <m/>
    <m/>
    <m/>
    <m/>
    <m/>
    <m/>
    <m/>
    <m/>
    <m/>
  </r>
  <r>
    <n v="63"/>
    <s v="ОС"/>
    <s v="II, III"/>
    <s v="Регион."/>
    <s v="НСО_Р_К-17_280_ТУАД"/>
    <s v="БКД"/>
    <s v="Р"/>
    <x v="21"/>
    <s v="Новосибирск - Кочки - Павлодар (в пред. РФ)"/>
    <s v="А16ВН _x000a_А16НН"/>
    <n v="1"/>
    <s v="км 106+387,7 - _x000a_км 107+387,7"/>
    <s v="АО &quot;НАД&quot; _x000a_(Воробьев А.А.)"/>
    <x v="313"/>
    <x v="214"/>
    <s v="Действует"/>
    <m/>
    <m/>
    <m/>
    <d v="2026-11-24T00:00:00"/>
    <m/>
    <d v="2028-11-24T00:00:00"/>
    <m/>
    <m/>
    <d v="2027-11-24T00:00:00"/>
    <d v="2024-11-24T00:00:00"/>
    <d v="2023-11-24T00:00:00"/>
    <m/>
    <m/>
    <m/>
    <m/>
    <m/>
    <m/>
    <m/>
    <m/>
    <m/>
    <m/>
    <m/>
    <m/>
    <m/>
    <m/>
    <m/>
  </r>
  <r>
    <n v="64"/>
    <s v="ОС"/>
    <s v="III"/>
    <s v="Регион."/>
    <s v="НСО_РЗ_К-01_287_ТУАД"/>
    <s v="МБТ 1"/>
    <s v="Р"/>
    <x v="21"/>
    <s v="Новосибирск - Кочки - Павлодар (в пред. РФ)"/>
    <s v="А16ВТ _x000a_А16НТ"/>
    <n v="2"/>
    <s v="км 91+000 - _x000a_км 93+000"/>
    <s v="ООО &quot;СтройСити&quot; _x000a_(Клипиков М.В.)"/>
    <x v="314"/>
    <x v="233"/>
    <s v="Действует"/>
    <m/>
    <m/>
    <m/>
    <d v="2026-09-28T00:00:00"/>
    <m/>
    <d v="2028-09-28T00:00:00"/>
    <d v="2027-09-28T00:00:00"/>
    <m/>
    <d v="2027-09-28T00:00:00"/>
    <d v="2024-09-28T00:00:00"/>
    <d v="2023-09-28T00:00:00"/>
    <m/>
    <m/>
    <m/>
    <m/>
    <m/>
    <m/>
    <m/>
    <m/>
    <m/>
    <m/>
    <m/>
    <m/>
    <m/>
    <m/>
    <m/>
  </r>
  <r>
    <n v="65"/>
    <m/>
    <s v="IV"/>
    <s v="Межмун."/>
    <s v="НСО_ММ_Н-2209_200_ТУАД"/>
    <s v="БКД"/>
    <s v="Р"/>
    <x v="21"/>
    <s v="Чингис - Нижнекаменка - Завъялово"/>
    <s v="ЩПС С-1"/>
    <n v="3"/>
    <s v="км 16+500 - _x000a_км 19+500"/>
    <s v="ООО &quot;Эллипс&quot; _x000a_(Троян В.И.)"/>
    <x v="315"/>
    <x v="210"/>
    <s v="Действует"/>
    <m/>
    <m/>
    <m/>
    <d v="2024-08-12T00:00:00"/>
    <m/>
    <m/>
    <m/>
    <m/>
    <d v="2027-08-12T00:00:00"/>
    <d v="2024-08-12T00:00:00"/>
    <m/>
    <m/>
    <m/>
    <m/>
    <m/>
    <m/>
    <m/>
    <m/>
    <m/>
    <m/>
    <m/>
    <m/>
    <m/>
    <m/>
    <m/>
    <m/>
  </r>
  <r>
    <n v="66"/>
    <s v="ОС"/>
    <s v="III"/>
    <s v="Регион."/>
    <s v="НСО_МЗ_Н-1206_245_ТУАД"/>
    <s v="МБТ 2"/>
    <s v="Р"/>
    <x v="21"/>
    <s v="Новосибирск - Кочки - Павлодар (в пред. РФ)"/>
    <s v="А16ВТ _x000a_А16НТ"/>
    <n v="8.0429999999999993"/>
    <s v="км 64+000 -_x000a_км 69+043;_x000a_км 85+000 -_x000a_км 88+000"/>
    <s v="ООО &quot;СтройСити&quot; _x000a_(Клипиков М.В.)"/>
    <x v="316"/>
    <x v="231"/>
    <s v="Действует"/>
    <m/>
    <m/>
    <m/>
    <d v="2026-11-29T00:00:00"/>
    <m/>
    <d v="2028-11-29T00:00:00"/>
    <d v="2027-11-29T00:00:00"/>
    <m/>
    <d v="2027-11-29T00:00:00"/>
    <d v="2024-11-29T00:00:00"/>
    <d v="2023-11-29T00:00:00"/>
    <m/>
    <m/>
    <m/>
    <m/>
    <m/>
    <m/>
    <m/>
    <m/>
    <m/>
    <m/>
    <m/>
    <m/>
    <m/>
    <m/>
    <m/>
  </r>
  <r>
    <n v="67"/>
    <s v="ОС"/>
    <s v="III"/>
    <s v="Регион."/>
    <s v="НСО_Р_К-01_212_ТУАД"/>
    <s v="МБТ 2"/>
    <s v="Р"/>
    <x v="21"/>
    <s v="Новосибирск - Кочки - Павлодар (в пред. РФ)"/>
    <s v="А16ВТ _x000a_А16НТ"/>
    <n v="7"/>
    <s v="км 124+000 - _x000a_км 131+000"/>
    <s v="ООО &quot;СтройСити&quot; _x000a_(Клипиков М.В.)"/>
    <x v="317"/>
    <x v="234"/>
    <s v="Действует"/>
    <m/>
    <m/>
    <m/>
    <d v="2026-10-26T00:00:00"/>
    <m/>
    <d v="2028-10-26T00:00:00"/>
    <d v="2027-10-26T00:00:00"/>
    <m/>
    <d v="2027-10-26T00:00:00"/>
    <d v="2024-10-26T00:00:00"/>
    <d v="2023-10-26T00:00:00"/>
    <m/>
    <m/>
    <m/>
    <m/>
    <m/>
    <m/>
    <m/>
    <m/>
    <m/>
    <m/>
    <m/>
    <m/>
    <m/>
    <m/>
    <m/>
  </r>
  <r>
    <n v="68"/>
    <s v="ОС"/>
    <s v="III"/>
    <s v="Регион."/>
    <s v="НСО_Р_К-17р_197_ТУАД"/>
    <s v="МБТ 2"/>
    <s v="Р"/>
    <x v="21"/>
    <s v="Новосибирск - Кочки - Павлодар (в пред. РФ)"/>
    <s v="А16ВТ _x000a_А16НТ"/>
    <n v="8"/>
    <s v="км 141+000 -_x000a_км 149+000"/>
    <s v="ООО &quot;Автодорремонт техно&quot; _x000a_(Никитин И.Г.)"/>
    <x v="318"/>
    <x v="217"/>
    <s v="Действует"/>
    <m/>
    <m/>
    <m/>
    <d v="2026-10-27T00:00:00"/>
    <m/>
    <d v="2028-10-27T00:00:00"/>
    <m/>
    <m/>
    <d v="2027-10-27T00:00:00"/>
    <d v="2024-10-27T00:00:00"/>
    <d v="2023-10-27T00:00:00"/>
    <m/>
    <m/>
    <m/>
    <m/>
    <m/>
    <m/>
    <m/>
    <m/>
    <m/>
    <m/>
    <m/>
    <m/>
    <m/>
    <m/>
    <m/>
  </r>
  <r>
    <n v="7"/>
    <s v="ОС"/>
    <s v="III"/>
    <s v="Регион."/>
    <s v="НСО_РЗ_К-14_437_ТУАД"/>
    <s v="МБТ 2"/>
    <s v="Р"/>
    <x v="21"/>
    <s v="Новосибирск - Кочки - Павлодар (в пред. РФ)"/>
    <s v="А16ВТ _x000a_А16НТ"/>
    <n v="0.6"/>
    <s v="км 157+200 -_x000a_км 157+800"/>
    <s v="ООО &quot;КМС-Строймонтаж&quot; _x000a_(Казанцев А.В.)"/>
    <x v="319"/>
    <x v="235"/>
    <s v="Действует"/>
    <m/>
    <m/>
    <m/>
    <d v="2026-12-25T00:00:00"/>
    <m/>
    <m/>
    <m/>
    <m/>
    <d v="2027-12-25T00:00:00"/>
    <d v="2024-12-25T00:00:00"/>
    <d v="2023-12-25T00:00:00"/>
    <m/>
    <m/>
    <m/>
    <m/>
    <m/>
    <m/>
    <m/>
    <m/>
    <m/>
    <m/>
    <m/>
    <m/>
    <m/>
    <m/>
    <m/>
  </r>
  <r>
    <n v="70"/>
    <m/>
    <s v="IV"/>
    <s v="Межмун."/>
    <s v="НСО_МЗ_Н-0904_464_ТУАД"/>
    <s v="ФБ"/>
    <s v="Р"/>
    <x v="21"/>
    <s v="12 км а/д &quot;К-18р&quot; - Устюжанино - Новокузьминка"/>
    <s v="ЩПС С-1"/>
    <n v="1.5"/>
    <s v="км 9+500 - _x000a_км 11+000"/>
    <s v="ООО &quot;Эллипс&quot; _x000a_(Троян В.И.)"/>
    <x v="320"/>
    <x v="236"/>
    <s v="Действует"/>
    <m/>
    <m/>
    <m/>
    <d v="2024-07-19T00:00:00"/>
    <m/>
    <d v="2028-07-19T00:00:00"/>
    <m/>
    <m/>
    <d v="2027-07-19T00:00:00"/>
    <d v="2024-07-19T00:00:00"/>
    <m/>
    <m/>
    <m/>
    <m/>
    <m/>
    <m/>
    <m/>
    <m/>
    <m/>
    <m/>
    <m/>
    <m/>
    <m/>
    <m/>
    <m/>
    <m/>
  </r>
  <r>
    <n v="8"/>
    <m/>
    <s v="IV"/>
    <s v="Межмун."/>
    <s v="-"/>
    <s v="ОБ"/>
    <s v="Р"/>
    <x v="30"/>
    <s v="Северное - Биаза - гр. Кыштовского района"/>
    <s v="ЩПС С-1"/>
    <n v="1.091"/>
    <s v="км 1+655,3 - _x000a_км 2+745,8"/>
    <s v="ООО СК &quot;Сибстрой&quot; _x000a_(Гасанов Ф.У.)"/>
    <x v="321"/>
    <x v="237"/>
    <s v="Действует"/>
    <m/>
    <m/>
    <m/>
    <d v="2024-12-20T00:00:00"/>
    <m/>
    <m/>
    <m/>
    <m/>
    <d v="2027-12-20T00:00:00"/>
    <d v="2024-12-20T00:00:00"/>
    <m/>
    <m/>
    <m/>
    <m/>
    <m/>
    <m/>
    <m/>
    <m/>
    <m/>
    <m/>
    <m/>
    <m/>
    <m/>
    <m/>
    <m/>
    <m/>
  </r>
  <r>
    <n v="73"/>
    <m/>
    <s v="III"/>
    <s v="Регион."/>
    <s v="НСО_Р_К-14_201_ТУАД"/>
    <s v="БКД"/>
    <s v="Р"/>
    <x v="11"/>
    <s v="104 км а/д &quot;Р-256&quot; - Сузун"/>
    <s v="А16ВН _x000a_А16НН"/>
    <n v="8"/>
    <s v="км 55+000 - _x000a_км 61+000; _x000a_км 68+330 - _x000a_км 70+330"/>
    <s v="АО &quot;НАД&quot; _x000a_(Воробьев А.А.)"/>
    <x v="322"/>
    <x v="238"/>
    <s v="Действует"/>
    <m/>
    <m/>
    <m/>
    <d v="2026-10-28T00:00:00"/>
    <m/>
    <m/>
    <m/>
    <m/>
    <d v="2027-10-28T00:00:00"/>
    <d v="2024-10-28T00:00:00"/>
    <d v="2023-04-28T00:00:00"/>
    <m/>
    <m/>
    <m/>
    <m/>
    <m/>
    <m/>
    <m/>
    <m/>
    <m/>
    <m/>
    <m/>
    <m/>
    <m/>
    <m/>
    <m/>
  </r>
  <r>
    <n v="75"/>
    <m/>
    <s v="IV"/>
    <s v="Межмун."/>
    <s v="-"/>
    <s v="ОБ"/>
    <s v="Р"/>
    <x v="11"/>
    <s v="Сузун - Каргаполово - Тараданово"/>
    <s v="ЩПС С-1"/>
    <n v="1"/>
    <s v="км 22+000 - _x000a_км 23+000"/>
    <s v="ООО &quot;Стройсити&quot; _x000a_(Панков В.В)"/>
    <x v="323"/>
    <x v="208"/>
    <s v="Действует"/>
    <m/>
    <m/>
    <m/>
    <d v="2024-08-23T00:00:00"/>
    <m/>
    <m/>
    <m/>
    <m/>
    <d v="2027-08-23T00:00:00"/>
    <d v="2024-08-23T00:00:00"/>
    <m/>
    <m/>
    <m/>
    <m/>
    <m/>
    <m/>
    <m/>
    <m/>
    <m/>
    <m/>
    <m/>
    <m/>
    <m/>
    <m/>
    <m/>
    <m/>
  </r>
  <r>
    <n v="14"/>
    <s v="ОС"/>
    <s v="IV"/>
    <s v="Регион."/>
    <s v="НСО_Р_К-01_204_ТУАД"/>
    <s v="БКД"/>
    <s v="Р"/>
    <x v="23"/>
    <s v="992 км а/д &quot;Р-254&quot; - Купино - Карасук"/>
    <s v="ЩПС С-1"/>
    <n v="5.3759999999999994"/>
    <s v="км 18+000 - _x000a_км 21+005; _x000a_км 22+000 - _x000a_км 24+371"/>
    <s v="АО &quot;НАД&quot; _x000a_(Воробьев А.А.)"/>
    <x v="324"/>
    <x v="239"/>
    <s v="Действует"/>
    <m/>
    <m/>
    <m/>
    <d v="2024-12-09T00:00:00"/>
    <m/>
    <d v="2028-12-09T00:00:00"/>
    <m/>
    <m/>
    <d v="2027-12-09T00:00:00"/>
    <d v="2024-12-09T00:00:00"/>
    <m/>
    <m/>
    <m/>
    <m/>
    <m/>
    <m/>
    <m/>
    <m/>
    <m/>
    <m/>
    <m/>
    <m/>
    <m/>
    <m/>
    <m/>
    <m/>
  </r>
  <r>
    <n v="77"/>
    <m/>
    <s v="IV"/>
    <s v="Межмун."/>
    <s v="НСО_МН_Н-1015_317_ТУАД"/>
    <s v="ФБ"/>
    <s v="Р"/>
    <x v="23"/>
    <s v="19 км а/д &quot;К-01&quot; - Николаевка"/>
    <s v="ЩПС С-1"/>
    <n v="1.5"/>
    <s v="км 3+000 -_x000a_км 4+500"/>
    <s v="ООО &quot;НАПДС&quot; _x000a_(Денисов С.Ю.)"/>
    <x v="325"/>
    <x v="240"/>
    <s v="Действует"/>
    <m/>
    <m/>
    <m/>
    <d v="2024-07-05T00:00:00"/>
    <m/>
    <m/>
    <m/>
    <m/>
    <d v="2027-07-05T00:00:00"/>
    <d v="2024-07-05T00:00:00"/>
    <m/>
    <m/>
    <m/>
    <m/>
    <m/>
    <m/>
    <m/>
    <m/>
    <m/>
    <m/>
    <m/>
    <m/>
    <m/>
    <m/>
    <m/>
    <m/>
  </r>
  <r>
    <n v="78"/>
    <m/>
    <s v="III"/>
    <s v="Межмун."/>
    <s v="НСО_ММ_Н-2631_265_ТУАД"/>
    <s v="БКД"/>
    <s v="Р"/>
    <x v="17"/>
    <s v="36 км а/д &quot;К-19р&quot; - Шмаково - Репьево"/>
    <s v="А22ВТ"/>
    <n v="1.944"/>
    <s v="км 0+000 - _x000a_км 1+944,53"/>
    <s v="АО &quot;НАД&quot; _x000a_(Воробьев А.А.)"/>
    <x v="326"/>
    <x v="214"/>
    <s v="Действует"/>
    <m/>
    <m/>
    <m/>
    <d v="2026-11-24T00:00:00"/>
    <m/>
    <m/>
    <m/>
    <m/>
    <d v="2027-11-24T00:00:00"/>
    <d v="2024-11-24T00:00:00"/>
    <d v="2023-11-24T00:00:00"/>
    <m/>
    <m/>
    <m/>
    <m/>
    <m/>
    <m/>
    <m/>
    <m/>
    <m/>
    <m/>
    <m/>
    <m/>
    <m/>
    <m/>
    <m/>
  </r>
  <r>
    <n v="79"/>
    <s v="ОС"/>
    <s v="III"/>
    <s v="Регион."/>
    <s v="НСО_Р_К-19_205_ТУАД"/>
    <s v="БКД"/>
    <s v="Р"/>
    <x v="17"/>
    <s v="Новосибирск - Ленинск-Кузнецкий (в границах НСО)"/>
    <s v="А16ВН _x000a_А16НН"/>
    <n v="8"/>
    <s v="км 115+000 - _x000a_км 120+000; _x000a_км 129+000 - _x000a_км 132+000"/>
    <s v="АО &quot;НАД&quot; _x000a_(Воробьев А.А.)"/>
    <x v="327"/>
    <x v="241"/>
    <s v="Действует"/>
    <m/>
    <m/>
    <m/>
    <d v="2026-10-14T00:00:00"/>
    <m/>
    <m/>
    <m/>
    <m/>
    <d v="2027-10-14T00:00:00"/>
    <d v="2024-10-14T00:00:00"/>
    <d v="2023-10-14T00:00:00"/>
    <m/>
    <m/>
    <m/>
    <m/>
    <m/>
    <m/>
    <m/>
    <m/>
    <m/>
    <m/>
    <m/>
    <m/>
    <m/>
    <m/>
    <m/>
  </r>
  <r>
    <n v="12"/>
    <s v="ОС"/>
    <s v="III"/>
    <s v="Регион."/>
    <s v="НСО_МЗ_Н0913_264_ТУАД"/>
    <s v="МБТ 1"/>
    <s v="Р"/>
    <x v="17"/>
    <s v="Новосибирск - Ленинск-Кузнецкий (в границах НСО)"/>
    <s v="А16ВТ _x000a_А16НТ"/>
    <n v="6"/>
    <s v="км 49+000 -_x000a_км 53+000;_x000a_км 137+000 -_x000a_км 139+000"/>
    <s v="ООО &quot;Роад&quot; _x000a_(Котенко С.В.)"/>
    <x v="328"/>
    <x v="206"/>
    <s v="Действует"/>
    <m/>
    <m/>
    <m/>
    <d v="2026-11-23T00:00:00"/>
    <m/>
    <m/>
    <d v="2027-11-23T00:00:00"/>
    <m/>
    <d v="2027-11-23T00:00:00"/>
    <d v="2024-11-23T00:00:00"/>
    <d v="2023-11-23T00:00:00"/>
    <m/>
    <m/>
    <m/>
    <m/>
    <m/>
    <m/>
    <m/>
    <m/>
    <m/>
    <m/>
    <m/>
    <m/>
    <m/>
    <m/>
    <m/>
  </r>
  <r>
    <n v="80"/>
    <s v="ОС"/>
    <s v="III"/>
    <s v="Регион."/>
    <s v="НСО_PЗ_Н-19р_675_ТУАД"/>
    <s v="МБТ 1"/>
    <s v="Р"/>
    <x v="17"/>
    <s v="Новосибирск - Ленинск-Кузнецкий (в границах НСО)"/>
    <s v="А16ВТ _x000a_А16НТ"/>
    <n v="3"/>
    <s v="км 139+000 - _x000a_км 142+000"/>
    <s v="ООО &quot;СтройСити&quot; _x000a_(Клипиков М.В.)"/>
    <x v="329"/>
    <x v="242"/>
    <s v="Действует"/>
    <m/>
    <m/>
    <m/>
    <d v="2026-10-19T00:00:00"/>
    <m/>
    <m/>
    <m/>
    <m/>
    <d v="2027-10-19T00:00:00"/>
    <d v="2024-10-19T00:00:00"/>
    <d v="2023-10-19T00:00:00"/>
    <m/>
    <m/>
    <m/>
    <m/>
    <m/>
    <m/>
    <m/>
    <m/>
    <m/>
    <m/>
    <m/>
    <m/>
    <m/>
    <m/>
    <m/>
  </r>
  <r>
    <n v="81"/>
    <m/>
    <s v="V"/>
    <s v="Межмун."/>
    <s v="-"/>
    <s v="ОБ"/>
    <s v="Р"/>
    <x v="12"/>
    <s v="15 км а/д &quot;Н-2701&quot; - Каменка - Херсонка"/>
    <s v="ЩПС С-1"/>
    <n v="2"/>
    <s v="км 3+535 - _x000a_км 5+535"/>
    <s v="ООО &quot;НАПДС&quot; _x000a_(Денисов С.Ю.)"/>
    <x v="330"/>
    <x v="243"/>
    <s v="Действует"/>
    <m/>
    <m/>
    <m/>
    <d v="2024-08-05T00:00:00"/>
    <m/>
    <d v="2028-08-05T00:00:00"/>
    <m/>
    <m/>
    <d v="2027-08-05T00:00:00"/>
    <d v="2024-08-05T00:00:00"/>
    <m/>
    <m/>
    <m/>
    <m/>
    <m/>
    <m/>
    <m/>
    <m/>
    <m/>
    <m/>
    <m/>
    <m/>
    <m/>
    <m/>
    <m/>
    <m/>
  </r>
  <r>
    <n v="82"/>
    <m/>
    <s v="IV"/>
    <s v="Межмун."/>
    <s v="НСО_МЗ_Н-2701_276_ТУАД"/>
    <s v="БКД"/>
    <s v="КР"/>
    <x v="12"/>
    <s v="Убинское - Кундран"/>
    <s v="А16ВЛ _x000a_А16НЛ _x000a_(КЖЦ 2021)"/>
    <n v="1.9430000000000001"/>
    <s v="км 0+888 - _x000a_км 2+831"/>
    <s v="ООО &quot;НАПДС&quot; _x000a_(Денисов С.Ю.)"/>
    <x v="331"/>
    <x v="222"/>
    <s v="Действует"/>
    <d v="2030-10-11T00:00:00"/>
    <d v="2028-10-11T00:00:00"/>
    <d v="2027-10-11T00:00:00"/>
    <d v="2030-10-11T00:00:00"/>
    <m/>
    <d v="2028-10-11T00:00:00"/>
    <d v="2027-10-11T00:00:00"/>
    <m/>
    <d v="2027-10-11T00:00:00"/>
    <d v="2024-10-11T00:00:00"/>
    <s v="11.10.2023 / _x000a_11. 04.2023"/>
    <m/>
    <d v="2030-10-11T00:00:00"/>
    <m/>
    <m/>
    <m/>
    <m/>
    <m/>
    <m/>
    <m/>
    <m/>
    <m/>
    <m/>
    <m/>
    <m/>
    <m/>
  </r>
  <r>
    <n v="83"/>
    <m/>
    <s v="IV"/>
    <s v="Межмун."/>
    <s v="НСО_МЗ_Н-2701_457_ТУАД"/>
    <s v="ФБ"/>
    <s v="Р"/>
    <x v="12"/>
    <s v="Убинское - Кундран"/>
    <s v="ЩПС С-1"/>
    <n v="2"/>
    <s v="км 31+000 -_x000a_км 33+000"/>
    <s v="ООО &quot;Стройсити&quot; _x000a_(Панков В.В)"/>
    <x v="332"/>
    <x v="222"/>
    <s v="Действует"/>
    <m/>
    <m/>
    <m/>
    <d v="2024-10-11T00:00:00"/>
    <m/>
    <m/>
    <m/>
    <m/>
    <d v="2027-10-11T00:00:00"/>
    <d v="2024-10-11T00:00:00"/>
    <m/>
    <m/>
    <m/>
    <m/>
    <m/>
    <m/>
    <m/>
    <m/>
    <m/>
    <m/>
    <m/>
    <m/>
    <m/>
    <m/>
    <m/>
    <m/>
  </r>
  <r>
    <n v="84"/>
    <m/>
    <s v="III, IV"/>
    <s v="Регион."/>
    <s v="НСО_Р_К-22_208_ТУАД"/>
    <s v="БКД"/>
    <s v="Р"/>
    <x v="24"/>
    <s v="Куйбышев - Венгерово - гр. Омской области (старый Московский тракт)"/>
    <s v="ЩПС С-1"/>
    <n v="8"/>
    <s v="км 151+547 - _x000a_км 153+000; _x000a_км 153+000 - _x000a_км 155+850; _x000a_км 209+000 - _x000a_км 212+697"/>
    <s v="АО &quot;НАД&quot; _x000a_(Воробьев А.А.)"/>
    <x v="333"/>
    <x v="244"/>
    <s v="Действует"/>
    <m/>
    <m/>
    <m/>
    <d v="2024-09-26T00:00:00"/>
    <m/>
    <m/>
    <m/>
    <m/>
    <d v="2027-09-26T00:00:00"/>
    <d v="2024-09-26T00:00:00"/>
    <m/>
    <m/>
    <m/>
    <m/>
    <m/>
    <m/>
    <m/>
    <m/>
    <m/>
    <m/>
    <m/>
    <m/>
    <m/>
    <m/>
    <m/>
    <m/>
  </r>
  <r>
    <m/>
    <m/>
    <s v="III, IV"/>
    <s v="Регион."/>
    <m/>
    <s v="ФБ"/>
    <s v="Р"/>
    <x v="24"/>
    <s v="Куйбышев - Венгерово - гр. Омской области (старый Московский тракт)"/>
    <s v="ЩПС С-1"/>
    <n v="1.5"/>
    <s v="км 181+643 -_x000a_км 183+143"/>
    <s v="АО &quot;НАД&quot; _x000a_(Воробьев А.А.)"/>
    <x v="334"/>
    <x v="245"/>
    <s v="Действует"/>
    <m/>
    <m/>
    <m/>
    <d v="2024-10-03T00:00:00"/>
    <m/>
    <m/>
    <m/>
    <m/>
    <d v="2027-10-03T00:00:00"/>
    <d v="2024-10-03T00:00:00"/>
    <m/>
    <m/>
    <m/>
    <m/>
    <m/>
    <m/>
    <m/>
    <m/>
    <m/>
    <m/>
    <m/>
    <m/>
    <m/>
    <m/>
    <m/>
    <m/>
  </r>
  <r>
    <n v="85"/>
    <m/>
    <s v="III"/>
    <s v="Регион."/>
    <s v="НСО_Р_К-02_209_ТУАД"/>
    <s v="БКД"/>
    <s v="Р"/>
    <x v="13"/>
    <s v="Чаны - Венгерово - Кыштовка"/>
    <s v="А16ВН _x000a_А16НН"/>
    <n v="7.75"/>
    <s v="км 9+000 -_x000a_км 16+750,02"/>
    <s v="АО &quot;НАД&quot; _x000a_(Воробьев А.А.)"/>
    <x v="335"/>
    <x v="246"/>
    <s v="Действует"/>
    <m/>
    <d v="2028-11-08T00:00:00"/>
    <d v="2027-11-08T00:00:00"/>
    <d v="2026-11-08T00:00:00"/>
    <m/>
    <d v="2028-11-08T00:00:00"/>
    <m/>
    <m/>
    <d v="2027-11-08T00:00:00"/>
    <d v="2024-11-08T00:00:00"/>
    <d v="2023-05-08T00:00:00"/>
    <m/>
    <m/>
    <m/>
    <m/>
    <m/>
    <m/>
    <m/>
    <m/>
    <m/>
    <m/>
    <m/>
    <m/>
    <m/>
    <m/>
    <m/>
  </r>
  <r>
    <n v="86"/>
    <m/>
    <s v="IV"/>
    <s v="Межмун."/>
    <s v="НСО_МН_Н-2902_288_ТУАД"/>
    <s v="ФБ"/>
    <s v="Р"/>
    <x v="13"/>
    <s v="Чаны - Щеглово - Богдановка (в гр. района)"/>
    <s v="ЩПС С-1"/>
    <n v="2.2999999999999998"/>
    <s v="км 20+000  - _x000a_км 22+300"/>
    <s v="АО &quot;НАД&quot; _x000a_(Воробьев А.А.)"/>
    <x v="336"/>
    <x v="201"/>
    <s v="Действует"/>
    <m/>
    <m/>
    <m/>
    <d v="2024-08-25T00:00:00"/>
    <m/>
    <m/>
    <m/>
    <m/>
    <d v="2027-08-25T00:00:00"/>
    <d v="2024-08-25T00:00:00"/>
    <m/>
    <m/>
    <m/>
    <m/>
    <m/>
    <m/>
    <m/>
    <m/>
    <m/>
    <m/>
    <m/>
    <m/>
    <m/>
    <m/>
    <m/>
    <m/>
  </r>
  <r>
    <n v="10"/>
    <m/>
    <s v="III"/>
    <s v="Регион."/>
    <s v="НСО_Р_К-14_211_ТУАД"/>
    <s v="БКД"/>
    <s v="Р"/>
    <x v="16"/>
    <s v="104 км а/д &quot;Р-256&quot; - Сузун"/>
    <s v="А16ВН _x000a_А16НН"/>
    <n v="3"/>
    <s v="км 11+000 - _x000a_км 14+000"/>
    <s v="АО &quot;НАД&quot; _x000a_(Воробьев А.А.)"/>
    <x v="337"/>
    <x v="189"/>
    <s v="Действует"/>
    <m/>
    <m/>
    <m/>
    <d v="2026-12-26T00:00:00"/>
    <m/>
    <m/>
    <m/>
    <m/>
    <d v="2027-12-26T00:00:00"/>
    <d v="2024-12-26T00:00:00"/>
    <d v="2023-12-26T00:00:00"/>
    <m/>
    <m/>
    <m/>
    <m/>
    <m/>
    <m/>
    <m/>
    <m/>
    <m/>
    <m/>
    <m/>
    <m/>
    <m/>
    <m/>
    <m/>
  </r>
  <r>
    <n v="9"/>
    <m/>
    <s v="III"/>
    <s v="Регион."/>
    <s v="НСО_РЗ_К-15_443_ТУАД"/>
    <s v="МБТ 2"/>
    <s v="Р"/>
    <x v="16"/>
    <s v="104 км а/д &quot;Р-256&quot; - Черепаново - Маслянино"/>
    <s v="А16ВН _x000a_А16НН"/>
    <n v="3"/>
    <s v="км 10+027,78 - _x000a_км 13+031,32"/>
    <s v="ООО &quot;НовосибДорСтрой&quot; _x000a_(Магомедов Н.Д.о.)"/>
    <x v="338"/>
    <x v="189"/>
    <s v="Действует"/>
    <m/>
    <m/>
    <m/>
    <d v="2026-12-26T00:00:00"/>
    <m/>
    <m/>
    <d v="2027-12-26T00:00:00"/>
    <m/>
    <d v="2027-12-26T00:00:00"/>
    <d v="2024-12-26T00:00:00"/>
    <d v="2023-12-26T00:00:00"/>
    <m/>
    <m/>
    <m/>
    <m/>
    <m/>
    <m/>
    <m/>
    <m/>
    <m/>
    <m/>
    <m/>
    <m/>
    <m/>
    <m/>
    <m/>
  </r>
  <r>
    <n v="12"/>
    <m/>
    <s v="III"/>
    <s v="Регион."/>
    <s v="НСО_МЗ_Н-2701_467_ТУАД"/>
    <s v="МБТ 2"/>
    <s v="Р"/>
    <x v="16"/>
    <s v="104 км а/д &quot;Р-256&quot; - Сузун"/>
    <s v="А16ВН _x000a_А16НН"/>
    <n v="2.5"/>
    <s v="км 18+000 - _x000a_км 18+600; _x000a_км 18+750 - _x000a_км 20+650"/>
    <s v="ООО &quot;СТС-ПЛЮС&quot; _x000a_(Мальцев Д.Б.)"/>
    <x v="339"/>
    <x v="189"/>
    <s v="Действует"/>
    <m/>
    <m/>
    <m/>
    <d v="2026-12-26T00:00:00"/>
    <m/>
    <d v="2028-12-26T00:00:00"/>
    <m/>
    <m/>
    <d v="2027-12-26T00:00:00"/>
    <d v="2024-12-26T00:00:00"/>
    <d v="2023-12-26T00:00:00"/>
    <m/>
    <m/>
    <m/>
    <m/>
    <m/>
    <m/>
    <m/>
    <m/>
    <m/>
    <m/>
    <m/>
    <m/>
    <m/>
    <m/>
    <m/>
  </r>
  <r>
    <n v="10"/>
    <m/>
    <s v="III"/>
    <s v="Регион."/>
    <s v="НСО_РЗ_К-14_444_ТУАД"/>
    <s v="МБТ 2"/>
    <s v="Р"/>
    <x v="16"/>
    <s v="104 км а/д &quot;Р-256&quot; - Сузун"/>
    <s v="А16ВН _x000a_А16НН"/>
    <n v="3.5"/>
    <s v="км 39+000 - _x000a_км 42+500"/>
    <s v="ООО &quot;НовосибДорСтрой&quot; _x000a_(Магомедов Н.Д.о.)"/>
    <x v="340"/>
    <x v="232"/>
    <s v="Действует"/>
    <m/>
    <m/>
    <m/>
    <d v="2026-12-30T00:00:00"/>
    <m/>
    <d v="2028-12-30T00:00:00"/>
    <m/>
    <m/>
    <d v="2027-12-30T00:00:00"/>
    <d v="2024-12-30T00:00:00"/>
    <d v="2023-12-30T00:00:00"/>
    <m/>
    <m/>
    <m/>
    <m/>
    <m/>
    <m/>
    <m/>
    <m/>
    <m/>
    <m/>
    <m/>
    <m/>
    <m/>
    <m/>
    <m/>
  </r>
  <r>
    <n v="92"/>
    <m/>
    <s v="IV"/>
    <s v="Межмун."/>
    <s v="НСО_ММ_Н3113_213_ТУАД"/>
    <s v="БКД"/>
    <s v="Р"/>
    <x v="15"/>
    <s v="17 км а/д &quot;Н-3105&quot; - Чаячье - Елизаветинка"/>
    <s v="А16ВН _x000a_А16НН"/>
    <n v="1.234"/>
    <s v="км 11+858 -_x000a_км 13+091,8"/>
    <s v="АО &quot;НАД&quot; _x000a_(Воробьев А.А.)"/>
    <x v="341"/>
    <x v="247"/>
    <s v="Действует"/>
    <m/>
    <d v="2028-10-04T00:00:00"/>
    <d v="2027-10-04T00:00:00"/>
    <d v="2026-10-04T00:00:00"/>
    <m/>
    <d v="2028-10-04T00:00:00"/>
    <m/>
    <m/>
    <d v="2027-10-04T00:00:00"/>
    <d v="2024-10-04T00:00:00"/>
    <d v="2023-10-04T00:00:00"/>
    <m/>
    <m/>
    <m/>
    <m/>
    <m/>
    <m/>
    <m/>
    <m/>
    <m/>
    <m/>
    <m/>
    <m/>
    <m/>
    <m/>
    <m/>
  </r>
  <r>
    <n v="93"/>
    <m/>
    <s v="IV"/>
    <s v="Межмун."/>
    <s v="-"/>
    <s v="ОБ"/>
    <s v="Р"/>
    <x v="15"/>
    <s v="27 км а/д &quot;Н-3108&quot; - Павловка - Мироновка - Мухино"/>
    <s v="А16ВЛ _x000a_ЩПС С-1"/>
    <n v="1.9690000000000001"/>
    <s v="км 0+000 - _x000a_км 1+969"/>
    <s v="АО &quot;НАД&quot; _x000a_(Воробьев А.А.)"/>
    <x v="342"/>
    <x v="247"/>
    <s v="Действует"/>
    <m/>
    <m/>
    <m/>
    <d v="2026-10-04T00:00:00"/>
    <m/>
    <m/>
    <m/>
    <m/>
    <d v="2027-10-04T00:00:00"/>
    <d v="2024-10-04T00:00:00"/>
    <d v="2023-04-04T00:00:00"/>
    <m/>
    <m/>
    <m/>
    <m/>
    <m/>
    <m/>
    <m/>
    <m/>
    <m/>
    <m/>
    <m/>
    <m/>
    <m/>
    <m/>
    <m/>
  </r>
  <r>
    <n v="94"/>
    <m/>
    <s v="IV, V"/>
    <s v="Регион."/>
    <s v="НСО_Р_К-30_215_ТУАД"/>
    <s v="БКД"/>
    <s v="Р"/>
    <x v="14"/>
    <s v="103 км а/д &quot;К-17р&quot; - Петровский - Большеникольское - Чулым (в гр. района)"/>
    <s v="ЩПС С-1"/>
    <n v="8"/>
    <s v="км 44+086 - _x000a_км 46+086; _x000a_км 48+000 - _x000a_км 54+000"/>
    <s v="ООО &quot;НАПДС&quot; _x000a_(Денисов С.Ю.)"/>
    <x v="343"/>
    <x v="248"/>
    <s v="Действует"/>
    <m/>
    <m/>
    <m/>
    <d v="2024-09-16T00:00:00"/>
    <m/>
    <m/>
    <d v="2027-09-16T00:00:00"/>
    <m/>
    <d v="2027-09-16T00:00:00"/>
    <d v="2024-09-16T00:00:00"/>
    <m/>
    <m/>
    <m/>
    <m/>
    <m/>
    <m/>
    <m/>
    <m/>
    <m/>
    <m/>
    <m/>
    <m/>
    <m/>
    <m/>
    <m/>
    <m/>
  </r>
  <r>
    <n v="95"/>
    <m/>
    <s v="IV"/>
    <s v="Регион."/>
    <s v="НСО_Р_К-36_266_ТУАД"/>
    <s v="БКД"/>
    <s v="Р"/>
    <x v="14"/>
    <s v="Чулым - Ужаниха - Базово"/>
    <s v="ЩПС С-1"/>
    <n v="1"/>
    <s v="км 39+650 - _x000a_км 40+650"/>
    <s v="ООО &quot;НАПДС&quot; _x000a_(Денисов С.Ю.)"/>
    <x v="344"/>
    <x v="249"/>
    <s v="Действует"/>
    <m/>
    <m/>
    <m/>
    <d v="2024-07-15T00:00:00"/>
    <m/>
    <m/>
    <m/>
    <m/>
    <d v="2027-07-15T00:00:00"/>
    <d v="2024-07-15T00:00:00"/>
    <m/>
    <m/>
    <m/>
    <m/>
    <m/>
    <m/>
    <m/>
    <m/>
    <m/>
    <m/>
    <m/>
    <m/>
    <m/>
    <m/>
    <m/>
    <m/>
  </r>
  <r>
    <n v="19"/>
    <m/>
    <s v="IV"/>
    <s v="Межмун."/>
    <s v="НСО_ММ_Н3210_214_ТУАД"/>
    <s v="БКД"/>
    <s v="Р"/>
    <x v="14"/>
    <s v="65 км а/д &quot;К-30&quot; - Осиновский - Сидоркино"/>
    <s v="ЩПС С-1"/>
    <n v="2.5"/>
    <s v="км 4+860 - _x000a_км 7+360"/>
    <s v="ООО &quot;Стройкабель&quot; _x000a_(Агаев Д.М.о.)"/>
    <x v="345"/>
    <x v="227"/>
    <s v="Действует"/>
    <m/>
    <m/>
    <m/>
    <d v="2024-12-02T00:00:00"/>
    <m/>
    <m/>
    <d v="2028-12-02T00:00:00"/>
    <m/>
    <d v="2027-12-02T00:00:00"/>
    <d v="2024-12-02T00:00:00"/>
    <m/>
    <m/>
    <m/>
    <m/>
    <m/>
    <m/>
    <m/>
    <m/>
    <m/>
    <m/>
    <m/>
    <m/>
    <m/>
    <m/>
    <m/>
    <m/>
  </r>
  <r>
    <n v="1"/>
    <m/>
    <s v="IV"/>
    <s v="Межмун."/>
    <s v="НСО_МЗ_Н-0206_271_ТУАД"/>
    <s v="ФБ"/>
    <s v="Р"/>
    <x v="26"/>
    <s v="Баган - Палецкое - Кучугур (в гр. района)"/>
    <s v="ЩПС _x000a_С-1"/>
    <n v="3"/>
    <s v="км 23+000 - _x000a_км 26+000"/>
    <s v="АО &quot;НАД&quot; _x000a_(Воробьев А.А.)"/>
    <x v="346"/>
    <x v="250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2"/>
    <m/>
    <s v="IV"/>
    <s v="Межмун."/>
    <s v="НСО_МЗ_Н-0205_676_ТУАД"/>
    <s v="БКД"/>
    <s v="Р"/>
    <x v="26"/>
    <s v="Андреевка - Теренгуль  - III Интернационал - Чулаково_x000a_переходящий с 22 на 23 год"/>
    <s v="ЩПС _x000a_С-1"/>
    <n v="6.8"/>
    <s v="км 9+000 - _x000a_км 10+000, _x000a_км 13+200 - _x000a_км 19+000"/>
    <s v="ООО &quot;Люкс&quot; _x000a_(Геворгян А.Г.)"/>
    <x v="256"/>
    <x v="187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3"/>
    <s v="ОС"/>
    <s v="III"/>
    <s v="Регион."/>
    <s v="НСО_РЗ_К-01_330_ТУАД"/>
    <s v="МБТ _x000a_1,6"/>
    <s v="Р"/>
    <x v="26"/>
    <s v="992 км а/д &quot;Р-254&quot; - Купино - Карасук"/>
    <s v="А16ВН _x000a_А16НН"/>
    <n v="5"/>
    <s v="км 217+000 - _x000a_км 222+000"/>
    <s v="АО &quot;НАД&quot; _x000a_(Воробьев А.А.)"/>
    <x v="347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4"/>
    <s v="ОС"/>
    <s v="III"/>
    <s v="Регион."/>
    <s v="НСО_РЗ_К-01_310_ТУАД"/>
    <s v="МБТ"/>
    <s v="Р"/>
    <x v="26"/>
    <s v="992 км а/д &quot;Р-254&quot; - Купино - Карасук"/>
    <s v="А16ВН _x000a_А16НН"/>
    <n v="5"/>
    <s v="км 188+000 - _x000a_км 193+000"/>
    <s v="АО &quot;НАД&quot; _x000a_(Воробьев А.А.)"/>
    <x v="348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5"/>
    <m/>
    <s v="III"/>
    <s v="Регион."/>
    <s v="НСО_РЗ_К-05_233_ТУАД"/>
    <s v="ФБ"/>
    <s v="Р"/>
    <x v="25"/>
    <s v="Здвинск - Барабинск_x000a_досрочно с 24 года"/>
    <s v="А16ВН _x000a_А16НН"/>
    <n v="4.5960000000000001"/>
    <s v="км 33+500 - _x000a_км 35+389, _x000a_км 43+219 - _x000a_км 45+926"/>
    <s v="АО &quot;НАД&quot; _x000a_(Воробьев А.А.)"/>
    <x v="349"/>
    <x v="251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6"/>
    <m/>
    <s v="IV"/>
    <s v="Межмун."/>
    <s v="НСО_РЗ_К-01_327_ТУАД"/>
    <s v="МБТ _x000a_1,6"/>
    <s v="Р"/>
    <x v="25"/>
    <s v="1152 км а/д &quot;Р-254&quot; - Таскаево - Бакмасиха"/>
    <s v="А16ВН _x000a_А16НН"/>
    <n v="1.7"/>
    <s v="км 9+200 - _x000a_км 10+900"/>
    <s v="АО &quot;НАД&quot; _x000a_(Воробьев А.А.)"/>
    <x v="350"/>
    <x v="252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7"/>
    <m/>
    <s v="III"/>
    <s v="Регион."/>
    <s v="НСО_РЗ_К-02_234_ТУАД"/>
    <s v="ФБ"/>
    <s v="Р"/>
    <x v="28"/>
    <s v="Чаны - Венгерово - Кыштовка"/>
    <s v="А16ВН _x000a_А16НН"/>
    <n v="4"/>
    <s v="км 61+000 - _x000a_км 65+000"/>
    <s v="АО &quot;НАД&quot; _x000a_(Воробьев А.А.)"/>
    <x v="351"/>
    <x v="253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8"/>
    <m/>
    <s v="IV"/>
    <s v="Регион."/>
    <s v="НСО_РЗ_К-26_311_ТУАД"/>
    <s v="ФБ"/>
    <s v="Р"/>
    <x v="28"/>
    <s v="Венгерово - Минино - Верх-Красноярка - Северное (в гр. района)"/>
    <s v="ЩПС _x000a_С-1"/>
    <n v="8.3390000000000004"/>
    <s v="км 6+611 - _x000a_км 15+000"/>
    <s v="АО &quot;НАД&quot; _x000a_(Воробьев А.А.)"/>
    <x v="352"/>
    <x v="254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9"/>
    <m/>
    <s v="III"/>
    <s v="Регион."/>
    <s v="НСО_РЗ_К-22_312_ТУАД"/>
    <s v="ФБ"/>
    <s v="Р"/>
    <x v="28"/>
    <s v="Куйбышев - Венгерово - гр. Омской области (старый Московский тракт)"/>
    <s v="А16ВН _x000a_А16НН"/>
    <n v="3.4000000000000004"/>
    <s v="км 114+000 - _x000a_км 114+800, _x000a_км 115+400 - _x000a_км 118+000"/>
    <s v="АО &quot;НАД&quot; _x000a_(Воробьев А.А.)"/>
    <x v="353"/>
    <x v="25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0"/>
    <m/>
    <s v="IV"/>
    <s v="Регион."/>
    <s v="НСО_РЗ_К-07_230_ТУАД"/>
    <s v="ФБ"/>
    <s v="Р"/>
    <x v="29"/>
    <s v="Здвинск - Довольное - 17 км а/д &quot;К-09&quot;"/>
    <s v="ЩПС _x000a_С-1"/>
    <n v="2.5"/>
    <s v="км 121+500 - _x000a_км 124+000"/>
    <s v="ООО &quot;Стройсити&quot; _x000a_(Панков В.В.) _x000a_5401995391"/>
    <x v="354"/>
    <x v="256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1"/>
    <m/>
    <s v="IV"/>
    <s v="Регион."/>
    <s v="НСО_РЗ_К-27_266_ТУАД"/>
    <s v="ФБ"/>
    <s v="Р"/>
    <x v="29"/>
    <s v="296 км а/д &quot;К-17р&quot; - Полойка - Травное - Довольное (в гр. района)"/>
    <s v="ЩПС _x000a_С-1"/>
    <n v="7"/>
    <s v="км 46+000 - _x000a_км 50+000, _x000a_км 56+800 - _x000a_км 57+800, _x000a_км 62+000 - _x000a_км 64+000"/>
    <s v="ООО &quot;Стройсити&quot; _x000a_(Панков В.В.) _x000a_5401995391"/>
    <x v="355"/>
    <x v="253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2"/>
    <m/>
    <s v="IV"/>
    <s v="Межмун."/>
    <s v="НСО_МЗ_Н-1701_367_ТУАД"/>
    <s v="МБТ _x000a_1,6"/>
    <s v="Р"/>
    <x v="29"/>
    <s v="42 км а/д &quot;К-08&quot; - Утянка - Ярки"/>
    <s v="ЩПС _x000a_С-1"/>
    <n v="8.1329999999999991"/>
    <s v="км 5+910 - _x000a_км 14+043"/>
    <s v="ООО &quot;НовосибСтройПроект&quot; _x000a_(Мустафаев Ф.Ф.о.)"/>
    <x v="356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3"/>
    <m/>
    <s v="IV"/>
    <s v="Межмун."/>
    <s v="НСО_МН_ Н-0703_324_ТУАД"/>
    <s v="ФБ"/>
    <s v="Р"/>
    <x v="0"/>
    <s v="14 км а/д &quot;К-05&quot; - Петраки - Городище"/>
    <s v="ЩПС _x000a_С-1"/>
    <n v="7.6520000000000001"/>
    <s v="км 17+348 - _x000a_км 25+000"/>
    <s v="ООО &quot;Здвинское ДСУ&quot; _x000a_(Зибницкий Р.М.)"/>
    <x v="357"/>
    <x v="257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4"/>
    <m/>
    <s v="IV"/>
    <s v="Межмун."/>
    <s v="НСО_МН_Н-0704_305_ТУАД"/>
    <s v="ОБ спр"/>
    <s v="Р"/>
    <x v="0"/>
    <s v="Здвинск- Верх-Урюм - Лянино - Мамон"/>
    <s v="ЩПС _x000a_С-1"/>
    <n v="6"/>
    <s v="км 26+100 - _x000a_км 32+100"/>
    <s v="ООО СК &quot;СибАзСтрой&quot; _x000a_(Гасанов И.Ф.)"/>
    <x v="358"/>
    <x v="258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5"/>
    <m/>
    <s v="б/к"/>
    <s v="Межмун."/>
    <s v="НСО_РЗ_К06_259_ТУАД"/>
    <s v="ОБ спр"/>
    <s v="Р"/>
    <x v="0"/>
    <s v="40 км а/д &quot;Н-0704&quot; - Лянино - Барлакуль "/>
    <s v="ЩПС _x000a_С-1"/>
    <n v="1"/>
    <s v="км 1+875 - _x000a_км 2+875"/>
    <s v="ООО СК &quot;СибАзСтрой&quot; _x000a_(Гасанов И.Ф.)"/>
    <x v="359"/>
    <x v="258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6"/>
    <m/>
    <s v="IV"/>
    <s v="Регион."/>
    <s v="НСО_РЗ_К-07_231_ТУАД"/>
    <s v="ФБ"/>
    <s v="Р"/>
    <x v="0"/>
    <s v="Здвинск - Довольное - 17 км а/д &quot;К-09&quot;"/>
    <s v="А16ВН _x000a_А16НН"/>
    <n v="7"/>
    <s v="км 7+044 - _x000a_км 14+044"/>
    <s v="ООО &quot;Здвинское ДСУ&quot; _x000a_(Зибницкий Р.М.)"/>
    <x v="360"/>
    <x v="259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7"/>
    <m/>
    <s v="IV"/>
    <s v="Межмун."/>
    <s v="НСО_PЗ_К-22_386_ТУАД"/>
    <s v="МБТ _x000a_1,6"/>
    <s v="Р"/>
    <x v="1"/>
    <s v="7 км а/д &quot;Н-0804&quot; - Усть-Чем - 49 км а/д &quot;К-28&quot;"/>
    <s v="ЩПС _x000a_С-1"/>
    <n v="2.6989999999999998"/>
    <s v="км 10+011 - _x000a_км 12+710"/>
    <s v="ООО &quot;Метроком-Н&quot; _x000a_(Бубенщиков А.С.)"/>
    <x v="361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8"/>
    <m/>
    <s v="IV"/>
    <s v="Регион."/>
    <s v="НСО_РЗ_ К-04_290_ТУАД"/>
    <s v="МБТ _x000a_1,6"/>
    <s v="Р"/>
    <x v="1"/>
    <s v="Сузун - Битки - Преображенка - 18 км а/д &quot;К-13&quot; (в гр. района)"/>
    <s v="А16ВН _x000a_А16НН"/>
    <n v="2"/>
    <s v="км 120+700 - _x000a_км 122+700"/>
    <s v="ООО &quot;Люкс&quot; _x000a_(Геворгян А.Г.)"/>
    <x v="362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9"/>
    <m/>
    <s v="IV"/>
    <s v="Межмун."/>
    <s v="НСО_МН_ Н-0809_342_ТУАД"/>
    <s v="БКД"/>
    <s v="Р"/>
    <x v="1"/>
    <s v="7 км а/д &quot;Н-0804&quot; - Усть-Чем - 49 км а/д &quot;К-28&quot;"/>
    <s v="ЩПС _x000a_С-1"/>
    <n v="1.67"/>
    <s v="км 0+000 - _x000a_км 1+500"/>
    <s v="ООО &quot;Эллипс&quot; _x000a_(Троян В.И.)"/>
    <x v="363"/>
    <x v="260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20"/>
    <m/>
    <s v="IV"/>
    <s v="Регион."/>
    <s v="НСО_РЗ_К-29_322_ТУАД"/>
    <s v="ФБ"/>
    <s v="Р"/>
    <x v="1"/>
    <s v="Сузун - Битки - Преображенка - 18 км а/д &quot;К-13&quot; (в гр. района)"/>
    <s v="А16ВН _x000a_А16НН"/>
    <n v="2"/>
    <s v="км 118+700 - _x000a_км 120+700"/>
    <s v="ООО &quot;Дорсиб плюс&quot; _x000a_(Дингес И.Я.)"/>
    <x v="364"/>
    <x v="261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21"/>
    <m/>
    <s v="IV"/>
    <s v="Межмун."/>
    <s v="НСО_МЗ_Н-1015_695_ТУАД"/>
    <s v="МБТ"/>
    <s v="Р"/>
    <x v="2"/>
    <s v="17 км а/д &quot;Н-1029&quot; - Астродым"/>
    <s v="ЩПС _x000a_С-1"/>
    <n v="1.8"/>
    <s v="км 3+200 - _x000a_км 5+000"/>
    <s v="ООО &quot;НАПДС&quot; _x000a_(Денисов С.Ю.)"/>
    <x v="365"/>
    <x v="257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22"/>
    <s v="ОС"/>
    <s v="III"/>
    <s v="Регион."/>
    <s v="НСО_РЗ_К-17р_229_ТУАД"/>
    <s v="МБТ"/>
    <s v="Р"/>
    <x v="2"/>
    <s v="Новосибирск - Кочки - Павлодар (в пред. РФ)"/>
    <s v="А16ВТ _x000a_А16НТ"/>
    <n v="9.5500000000000007"/>
    <s v="км 401+000 - _x000a_км 406+000, _x000a_км 409+000 - _x000a_км 413+550"/>
    <s v="ООО &quot;Вертикаль&quot; _x000a_(Голубенко В.А.)"/>
    <x v="366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23"/>
    <m/>
    <s v="IV"/>
    <s v="Межмун."/>
    <s v="НСО_МЗ_К-0903_241_ТУАД"/>
    <s v="МБТ"/>
    <s v="Р"/>
    <x v="4"/>
    <s v="10 км а/д &quot;Н-0904&quot; - Мусы"/>
    <s v="ЩПС _x000a_С-1"/>
    <n v="3.51"/>
    <s v="км 6+100 - _x000a_км 9+610"/>
    <s v="ООО &quot;НАПДС&quot; _x000a_(Денисов С.Ю.)"/>
    <x v="367"/>
    <x v="262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24"/>
    <m/>
    <s v="IV"/>
    <s v="Межмун."/>
    <s v="НСО_МЗ_Н-1107_350_ТУАД"/>
    <s v="БКД"/>
    <s v="Р"/>
    <x v="5"/>
    <s v="57 км а/д &quot;К-12&quot;- Вьюны - Новотроицк - Юрт-Акбалык"/>
    <s v="ЩПС _x000a_С-1"/>
    <n v="4"/>
    <s v="км 53+000 - _x000a_км 57+000"/>
    <s v="ООО &quot;НАПДС&quot; _x000a_(Денисов С.Ю.)"/>
    <x v="368"/>
    <x v="263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25"/>
    <m/>
    <s v="IV"/>
    <s v="Межмун."/>
    <s v="НСО_МЗ_Н-1112_242_ТУАД"/>
    <s v="БКД"/>
    <s v="Р"/>
    <x v="5"/>
    <s v="48 км а/д &quot;К-12&quot; - Южино"/>
    <s v="ЩПС _x000a_С-1"/>
    <n v="5"/>
    <s v="км 9+000 - _x000a_км 14+000"/>
    <s v="АО &quot;НАД&quot; _x000a_(Воробьев А.А.)"/>
    <x v="369"/>
    <x v="264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"/>
    <m/>
    <s v="IV"/>
    <s v="Межмун."/>
    <m/>
    <s v="БКД"/>
    <s v="Р"/>
    <x v="5"/>
    <s v="48 км а/д &quot;К-12&quot; - Южино"/>
    <s v="ЩПС _x000a_С-1"/>
    <n v="5"/>
    <s v="км 4+000 - _x000a_км 9+000"/>
    <s v="АО &quot;НАД&quot; _x000a_(Воробьев А.А.)"/>
    <x v="369"/>
    <x v="26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26"/>
    <m/>
    <s v="IV"/>
    <s v="Межмун."/>
    <s v="НСО_МЗ_Н-1203_243_ТУАД"/>
    <s v="БКД"/>
    <s v="Р"/>
    <x v="6"/>
    <s v="1402 км а/д &quot;М-51 &quot; - Новомихайловка - Ермиловка"/>
    <s v="ЩПС _x000a_С-1"/>
    <n v="2"/>
    <s v="км 24+400 - _x000a_км 26+400"/>
    <s v="ООО &quot;Стройсити&quot; _x000a_(Панков В.В.) _x000a_5401995391"/>
    <x v="370"/>
    <x v="266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27"/>
    <m/>
    <s v="IV"/>
    <s v="Межмун."/>
    <s v="НСО_МЗ_Н-1207_415_ТУАД"/>
    <s v="МБТ _x000a_1,6"/>
    <s v="Р"/>
    <x v="6"/>
    <s v="Коченево - Поваренка"/>
    <s v="ЩПС _x000a_С-1"/>
    <n v="4"/>
    <s v="км 4+000 - _x000a_км 8+000"/>
    <s v="ООО &quot;Стройсити&quot; _x000a_(Панков В.В.) _x000a_5401995391"/>
    <x v="371"/>
    <x v="267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28"/>
    <m/>
    <s v="III"/>
    <s v="Регион."/>
    <s v="НСО_РЗ_К-09_239_ТУАД"/>
    <s v="ФБ"/>
    <s v="Р"/>
    <x v="19"/>
    <s v="203 км а/д &quot;К-17р&quot; - Каргат"/>
    <s v="А16ВТ _x000a_А16НТ"/>
    <n v="1"/>
    <s v="км 4+000 - _x000a_км 5+000"/>
    <s v="АО &quot;НАД&quot; _x000a_(Воробьев А.А.)"/>
    <x v="372"/>
    <x v="268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29"/>
    <m/>
    <s v="V"/>
    <s v="Межмун."/>
    <s v="НСО_МЗ_Н-1307_246_ТУАД"/>
    <s v="МБТ"/>
    <s v="Р"/>
    <x v="19"/>
    <s v="242 км а/д &quot;К-17р&quot; - Черновка - Троицкий"/>
    <s v="ЩПС _x000a_С-1"/>
    <n v="1.5"/>
    <s v="км 17+626 - _x000a_км 19+126"/>
    <s v="АО &quot;НАД&quot; _x000a_(Воробьев А.А.)"/>
    <x v="373"/>
    <x v="269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30"/>
    <s v="ОС"/>
    <s v="III"/>
    <s v="Регион."/>
    <s v="НСО_РЗ_К-17р_227_ТУАД"/>
    <s v="ФБ"/>
    <s v="Р"/>
    <x v="19"/>
    <s v="Новосибирск - Кочки - Павлодар (в пред. РФ)"/>
    <s v="А16ВТ _x000a_А16НТ"/>
    <n v="10"/>
    <s v="км 185+000 - _x000a_км 195+000"/>
    <s v="АО &quot;НАД&quot; _x000a_(Воробьев А.А.)"/>
    <x v="374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31"/>
    <s v="ОС"/>
    <s v="III"/>
    <s v="Регион."/>
    <s v="НСО_РЗ_К-05_356_ТУАД"/>
    <s v="МБТ _x000a_1,6"/>
    <s v="Р"/>
    <x v="19"/>
    <s v="Новосибирск - Кочки - Павлодар (в пред. РФ)"/>
    <s v="А16ВТ _x000a_А16НТ _x000a_А16ОТ"/>
    <n v="10"/>
    <s v="км 219+000 - _x000a_км 229+000"/>
    <s v="АО &quot;НАД&quot; _x000a_(Воробьев А.А.)"/>
    <x v="375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32"/>
    <m/>
    <s v="IV"/>
    <s v="Регион."/>
    <s v="НСО_РЗ_К-27_485_ТУАД"/>
    <s v="МБТ _x000a_1,6"/>
    <s v="Р"/>
    <x v="18"/>
    <s v="296 км а/д &quot;К-17р&quot; - Полойка - Травное - Довольное (в гр. района)"/>
    <s v="ЩПС _x000a_С-1"/>
    <n v="2.8450000000000002"/>
    <s v="км 5+858 - _x000a_км 8+703"/>
    <s v="ИП Диденко Д.А."/>
    <x v="376"/>
    <x v="270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33"/>
    <s v="ОС"/>
    <s v="III"/>
    <s v="Регион."/>
    <s v="НСО_РЗ_К-17р_228_ТУАД"/>
    <s v="ФБ"/>
    <s v="Р"/>
    <x v="18"/>
    <s v="Новосибирск - Кочки - Павлодар (в пред. РФ)"/>
    <s v="А16ВТ _x000a_А16НТ"/>
    <n v="4.6719999999999997"/>
    <s v="км 314+000 - _x000a_км 315+000, _x000a_км 324+000 - _x000a_км 325+500, _x000a_км 337+000 - _x000a_км 339+172"/>
    <s v="ООО ПК &quot;ИнвестСтройПроект&quot; _x000a_(Бровкина Н.Д.)"/>
    <x v="377"/>
    <x v="271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34"/>
    <s v="ОС"/>
    <s v="III"/>
    <s v="Регион."/>
    <s v="НСО_РЗ_К-17-р_359_ТУАД"/>
    <s v="МБТ _x000a_1,6"/>
    <s v="Р"/>
    <x v="18"/>
    <s v="Новосибирск - Кочки - Павлодар (в пред. РФ)"/>
    <s v="А16НТ _x000a_А16ВТ"/>
    <n v="6"/>
    <s v="км 297+290 - _x000a_км 302+290, _x000a_км 303+590 - _x000a_км 304+590"/>
    <s v="ООО ПК &quot;Инвестстройпроект&quot; _x000a_(Бровкина Н.Д.)"/>
    <x v="378"/>
    <x v="272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35"/>
    <m/>
    <s v="IV"/>
    <s v="Регион."/>
    <s v="НСО_РЗ_К-27_358_ТУАД"/>
    <s v="БКД"/>
    <s v="Р"/>
    <x v="18"/>
    <s v="296 км а/д &quot;К-17р&quot; - Полойка - Травное - Довольное (в гр. района)"/>
    <s v="ЩПС _x000a_С-1"/>
    <n v="2.048"/>
    <s v="км 29+644 - _x000a_км 31+692"/>
    <s v="ИП Диденко Д.А."/>
    <x v="379"/>
    <x v="273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36"/>
    <m/>
    <s v="IV"/>
    <s v="Межмун."/>
    <s v="НСО_МЗ_Н1425_248_ТУАД"/>
    <s v="ФБ"/>
    <s v="Р"/>
    <x v="20"/>
    <s v="Куйбышев - Кондусла - гр. Убинского района"/>
    <s v="ЩПС _x000a_С-1"/>
    <n v="5.04"/>
    <s v="км 6+000 - _x000a_км 7+000, _x000a_км 9+000 - _x000a_км 11+025, _x000a_км 18+000 - _x000a_км 20+015"/>
    <s v="ООО &quot;СтройДорСиб&quot; _x000a_(Бузениус А.А.)"/>
    <x v="380"/>
    <x v="267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37"/>
    <m/>
    <s v="IV"/>
    <s v="Межмун."/>
    <s v="НСО_МЗ_Н1401_247_ТУАД"/>
    <s v="БКД"/>
    <s v="Р"/>
    <x v="20"/>
    <s v="Куйбышев - Абрамово "/>
    <s v="А16ВН _x000a_А16НН"/>
    <n v="3.04"/>
    <s v="км 0+000 - _x000a_км 3+040"/>
    <s v="АО &quot;НАД&quot; _x000a_(Воробьев А.А.)"/>
    <x v="381"/>
    <x v="268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38"/>
    <s v="ОС"/>
    <s v="IV"/>
    <s v="Регион."/>
    <s v="НСО_РЗ_К-01_273_ТУАД"/>
    <s v="БКД"/>
    <s v="Р"/>
    <x v="3"/>
    <s v="992 км а/д &quot;Р-254&quot; - Купино - Карасук"/>
    <s v="ЩПС _x000a_С-1"/>
    <n v="3"/>
    <s v="км 135+970 - _x000a_км 138+970"/>
    <s v="АО &quot;НАД&quot; _x000a_(Воробьев А.А.)"/>
    <x v="382"/>
    <x v="274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39"/>
    <m/>
    <s v="III_x000a_IV"/>
    <s v="Регион."/>
    <s v="НСО_РЗ_К-06_365_ТУАД"/>
    <s v="МБТ _x000a_1,6"/>
    <s v="Р"/>
    <x v="3"/>
    <s v="Здвинск - 157 км а/д &quot;К-01&quot;"/>
    <s v="ЩПС _x000a_С-1"/>
    <n v="5.0999999999999996"/>
    <s v="км 62+900 - _x000a_км 68+000"/>
    <s v="АО &quot;НАД&quot; _x000a_(Воробьев А.А.)"/>
    <x v="383"/>
    <x v="27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40"/>
    <s v="ОС"/>
    <s v="IV"/>
    <s v="Регион."/>
    <s v="НСО_РЗ_К-01_364_ТУАД"/>
    <s v="МБТ _x000a_1,6"/>
    <s v="Р"/>
    <x v="3"/>
    <s v="992 км а/д &quot;Р-254&quot; - Купино - Карасук"/>
    <s v="ЩПС _x000a_С-1"/>
    <n v="2"/>
    <s v="км 127+970 - _x000a_км 129+970"/>
    <s v="ООО &quot;Люкс&quot; _x000a_(Геворгян А.Г.)"/>
    <x v="384"/>
    <x v="252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41"/>
    <m/>
    <s v="IV"/>
    <s v="Межмун."/>
    <s v="НСО_МЗ_Н-1706_368_ТУАД"/>
    <s v="МБТ _x000a_1,6"/>
    <s v="Р"/>
    <x v="7"/>
    <s v="Кыштовка - Орловка"/>
    <s v="ЩПС _x000a_С-1"/>
    <n v="5.0999999999999996"/>
    <s v="км 15+400 - _x000a_км 20+000, _x000a_км 20+400 - _x000a_км 20+900"/>
    <s v="ООО &quot;НАПДС&quot; _x000a_(Денисов С.Ю.)"/>
    <x v="385"/>
    <x v="276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42"/>
    <m/>
    <s v="III"/>
    <s v="Регион."/>
    <s v="НСО_РЗ_К-02_235_ТУАД"/>
    <s v="ФБ"/>
    <s v="Р"/>
    <x v="7"/>
    <s v="Чаны - Венгерово - Кыштовка"/>
    <s v="А16ВН _x000a_А16НН"/>
    <n v="2.512"/>
    <s v="км 143+090 - _x000a_км 145+602"/>
    <s v="ООО &quot;НАПДС&quot; _x000a_(Денисов С.Ю.)"/>
    <x v="386"/>
    <x v="277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43"/>
    <m/>
    <s v="III"/>
    <s v="Регион."/>
    <s v="НСО_РЗ_К-15_232_ТУАД"/>
    <s v="ФБ"/>
    <s v="Р"/>
    <x v="8"/>
    <s v="104 км а/д &quot;Р-256&quot; - Черепаново - Маслянино"/>
    <s v="А16ВН _x000a_А16НН"/>
    <n v="5.51"/>
    <s v="км 46+800 - _x000a_км 49+494, _x000a_км 51+184 - _x000a_км 54+000"/>
    <s v="ООО &quot;Дорсиб плюс&quot; _x000a_(Дингес И.Я.)"/>
    <x v="387"/>
    <x v="252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44"/>
    <m/>
    <s v="IV"/>
    <s v="Межмун."/>
    <s v="НСО_МН_ Н-1801_320_ТУАД"/>
    <s v="БКД"/>
    <s v="Р"/>
    <x v="8"/>
    <s v="66 км а/д &quot;К-15&quot; - Елбань "/>
    <s v="А16ВН _x000a_А16НН"/>
    <n v="3.9249999999999998"/>
    <s v="км 12+328 - _x000a_км 13+328, _x000a_км 13+328 - _x000a_км 14+328, _x000a_км 14+328 - _x000a_км 16+253"/>
    <s v="ООО &quot;Маслянинское ДРСУ&quot; _x000a_(Просеков С.А.)"/>
    <x v="388"/>
    <x v="278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45"/>
    <m/>
    <s v="IV"/>
    <s v="Межмун."/>
    <s v="НСО_МЗ_Н-1918_674_ТУАД"/>
    <s v="ОБ спр"/>
    <s v="КР"/>
    <x v="9"/>
    <s v="23 км а/д &quot;Н-2141&quot; - Локти (в гр. района)"/>
    <s v="Тип А, Тип Б"/>
    <n v="1.145"/>
    <s v="км 12+253,13 - _x000a_км 13+398"/>
    <s v="ООО &quot;СпецТрансСтрой&quot; _x000a_(Арапов С.А.)"/>
    <x v="389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46"/>
    <m/>
    <s v="IV"/>
    <s v="Межмун."/>
    <s v="НСО_МЗ_Н1901_252_ТУАД"/>
    <s v="БКД"/>
    <s v="Р"/>
    <x v="9"/>
    <s v="2 км а/д &quot;Н-1910&quot; - Новый Порос"/>
    <s v="ЩПС _x000a_С-1"/>
    <n v="3.2"/>
    <s v="км 4+968 - _x000a_км 8+168"/>
    <s v="ООО &quot;СибДорСтрой&quot; _x000a_(Клюев А.А.)"/>
    <x v="390"/>
    <x v="279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47"/>
    <s v="ОС / АГ"/>
    <s v="II"/>
    <s v="Регион."/>
    <m/>
    <s v="ОБ"/>
    <s v="Р"/>
    <x v="10"/>
    <s v="Новосибирск - Кочки - Павлодар (в пред. РФ)"/>
    <s v="А16ВТ _x000a_А16НН"/>
    <n v="0.80100000000000005"/>
    <s v="км 19+524 - _x000a_км 20+332"/>
    <s v="ООО &quot;Стройдор2015&quot; _x000a_(Бехбудов Б.Я.о)"/>
    <x v="391"/>
    <x v="280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48"/>
    <s v="ОС / АГ"/>
    <s v="II"/>
    <s v="Регион."/>
    <m/>
    <s v="ОБ"/>
    <s v="Р"/>
    <x v="10"/>
    <s v="Новосибирск  - аэропорт Толмачево "/>
    <s v="А16ВТ"/>
    <n v="1.74"/>
    <s v="км 0+981 - _x000a_км 2+721"/>
    <s v="ООО &quot;СТС-ПЛЮС&quot; _x000a_(Мальцев Д.Б.)"/>
    <x v="392"/>
    <x v="281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49"/>
    <s v="ОС / АГ"/>
    <s v="II"/>
    <s v="Регион."/>
    <m/>
    <s v="ОБ"/>
    <s v="Р"/>
    <x v="10"/>
    <s v="Новосибирск  - аэропорт Толмачево "/>
    <s v="А16ВТ"/>
    <n v="5.0599999999999996"/>
    <s v="км 0+000 - _x000a_км 0+981, _x000a_км 2+721 - _x000a_км 6+800"/>
    <s v="ООО &quot;СТС-ПЛЮС&quot; _x000a_(Мальцев Д.Б.)"/>
    <x v="393"/>
    <x v="281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50"/>
    <m/>
    <s v="IV"/>
    <s v="Межмун."/>
    <s v="НСО_МЗ_Н-2119_328_ТУАД"/>
    <s v="ФБ _x000a_КРСТ"/>
    <s v="Р"/>
    <x v="10"/>
    <s v="Новосибирск - Каменка"/>
    <s v="ЩМА22 _x000a_А22НТ"/>
    <n v="4.3049999999999997"/>
    <s v="км 0+000 - _x000a_км 4+305"/>
    <s v="АО &quot;НАД&quot; _x000a_(Воробьев А.А.)"/>
    <x v="394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51"/>
    <s v="АГ"/>
    <s v="II"/>
    <s v="Межмун."/>
    <m/>
    <s v="ОБ"/>
    <s v="КР"/>
    <x v="10"/>
    <s v="Барышево - Орловка - Кольцово"/>
    <s v="А16ВТ _x000a_А16НТ _x000a_А22НТ _x000a_А8ВЛ"/>
    <n v="0.18"/>
    <s v="км 2+246 - _x000a_км 2+426"/>
    <s v="ООО &quot;СпецТрансСтрой&quot; _x000a_(Арапов С.А.)"/>
    <x v="395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52"/>
    <s v="ОС"/>
    <s v="II"/>
    <s v="Регион."/>
    <s v="НСО_МЗ_Н0808_251_ТУАД"/>
    <s v="МБТ"/>
    <s v="Р"/>
    <x v="21"/>
    <s v="Новосибирск - Кочки - Павлодар (в пред. РФ)"/>
    <s v="А16ВТ _x000a_А16НТ"/>
    <n v="4.4000000000000004"/>
    <s v="км 79+000 - _x000a_км 82+400, _x000a_км 83+000 - _x000a_км 84+000"/>
    <s v="ООО &quot;СтройСити&quot; _x000a_(Клипиков М.В.) _x000a_5406378346"/>
    <x v="396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"/>
    <s v="ОС"/>
    <s v="II_x000a_III"/>
    <s v="Регион."/>
    <m/>
    <s v="МБТ"/>
    <s v="Р"/>
    <x v="21"/>
    <s v="Новосибирск - Кочки - Павлодар (в пред. РФ)"/>
    <s v="А16ВТ _x000a_А16НТ"/>
    <n v="14.734999999999999"/>
    <s v="км 112+000 - _x000a_км 119+000, _x000a_км 158+000 - _x000a_км 166+000"/>
    <s v="ООО &quot;СтройСити&quot; _x000a_(Клипиков М.В.) _x000a_5406378346"/>
    <x v="397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53"/>
    <s v="ОС"/>
    <s v="II_x000a_III"/>
    <s v="Регион."/>
    <s v="НСО_РЗ_К-17р_372_ТУАД"/>
    <s v="МБТ _x000a_1,6"/>
    <s v="Р"/>
    <x v="21"/>
    <s v="Новосибирск - Кочки - Павлодар (в пред. РФ)"/>
    <s v="А16ВТ _x000a_А16НТ"/>
    <n v="11"/>
    <s v="км 75+000 - _x000a_км 78+000, _x000a_км 131+000 - _x000a_км 138+000, _x000a_км 167+000 - _x000a_км 168+000"/>
    <s v="АО &quot;НАД&quot; _x000a_(Воробьев А.А.)"/>
    <x v="398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54"/>
    <m/>
    <s v="IV"/>
    <s v="Межмун."/>
    <s v="НСО_МЗ_Н2209_253_ТУАД"/>
    <s v="ФБ"/>
    <s v="Р"/>
    <x v="21"/>
    <s v="Чингис - Нижнекаменка - Завъялово"/>
    <s v="ЩПС _x000a_С-1"/>
    <n v="2"/>
    <s v="км 19+500 - _x000a_км 21+500"/>
    <s v="ООО &quot;Эллипс&quot; _x000a_(Троян В.И.)"/>
    <x v="399"/>
    <x v="282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55"/>
    <m/>
    <s v="IV"/>
    <s v="Межмун."/>
    <s v="НСО_МЗ_Н-2305_225_ТУАД"/>
    <s v="ФБ"/>
    <s v="Р"/>
    <x v="30"/>
    <s v="Северное - Биаза - гр. Кыштовского района"/>
    <s v="ЩПС _x000a_С-1"/>
    <n v="5.57"/>
    <s v="км 2+737 - _x000a_км 6+561, _x000a_км 19+000 - _x000a_км 20+746"/>
    <s v="АО &quot;НАД&quot; _x000a_(Воробьев А.А.)"/>
    <x v="400"/>
    <x v="283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56"/>
    <m/>
    <s v="III"/>
    <s v="Регион."/>
    <s v="НСО_РЗ_К-14_270_ТУАД"/>
    <s v="ФБ"/>
    <s v="Р"/>
    <x v="11"/>
    <s v="104 км а/д &quot;Р-256&quot; - Сузун"/>
    <s v="А16ВТ _x000a_А16НТ"/>
    <n v="6"/>
    <s v="км 70+330 - _x000a_км 76+330"/>
    <s v="АО &quot;НАД&quot; _x000a_(Воробьев А.А.)"/>
    <x v="401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57"/>
    <m/>
    <s v="IV"/>
    <s v="Межмун."/>
    <m/>
    <s v="ОБ"/>
    <s v="Р"/>
    <x v="11"/>
    <s v="22 км а/д &quot;К-29&quot; - Бобровка - Шайдурово - Чингис (в гр. района)"/>
    <s v="А16ВН А16НН"/>
    <n v="0"/>
    <s v="км 0+000 - _x000a_км 4+000"/>
    <s v="ООО &quot;Стройдор2015&quot; _x000a_(Бехбудов Б.Я.о)"/>
    <x v="402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58"/>
    <m/>
    <s v="IV"/>
    <s v="Межмун."/>
    <s v="НСО_МЗ_Н2516_254_ТУАД"/>
    <s v="БКД"/>
    <s v="Р"/>
    <x v="23"/>
    <s v="18 км а/д &quot;Н-2513&quot; - Константиновка - Орловка"/>
    <s v="ЩПС _x000a_С-1"/>
    <n v="3.79"/>
    <s v="км 3+000 - _x000a_км 6+746"/>
    <s v="АО &quot;НАД&quot; _x000a_(Воробьев А.А.)"/>
    <x v="403"/>
    <x v="284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59"/>
    <m/>
    <s v="IV"/>
    <s v="Межмун."/>
    <s v="НСО_МЗ_Н2513_263_ТУАД"/>
    <s v="ФБ"/>
    <s v="Р"/>
    <x v="23"/>
    <s v="19 км а/д &quot;К-01&quot; - Николаевка"/>
    <s v="ЩПС _x000a_С-1"/>
    <n v="6"/>
    <s v="км 12+000 - _x000a_км 18+000"/>
    <s v="ООО &quot;НАПДС&quot; _x000a_(Денисов С.Ю.)"/>
    <x v="404"/>
    <x v="26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60"/>
    <m/>
    <s v="IV"/>
    <s v="Межмун."/>
    <m/>
    <s v="МБТ"/>
    <s v="Р"/>
    <x v="23"/>
    <s v="18 км а/д &quot;Н-2513&quot; - Константиновка - Орловка"/>
    <s v="ЩПС _x000a_С-1"/>
    <n v="3"/>
    <s v="км 0+000 - _x000a_км 3+000"/>
    <s v="АО &quot;НАД&quot; _x000a_(Воробьев А.А.)"/>
    <x v="405"/>
    <x v="28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61"/>
    <m/>
    <s v="IV"/>
    <s v="Межмун."/>
    <s v="НСО_МЗ_Н2603_255_ТУАД"/>
    <s v="ФБ"/>
    <s v="Р"/>
    <x v="17"/>
    <s v="15 км а/д &quot;К-38&quot; - Вассино - Дергоусово "/>
    <s v="А16ВН _x000a_А16НН"/>
    <n v="5"/>
    <s v="км 24+000 - _x000a_км 29+000"/>
    <s v="АО &quot;НАД&quot; _x000a_(Воробьев А.А.)"/>
    <x v="406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62"/>
    <s v="ОС"/>
    <s v="III"/>
    <s v="Регион."/>
    <s v="НСО_РЗ_К-19р_226_ТУАД"/>
    <s v="МБТ"/>
    <s v="Р"/>
    <x v="17"/>
    <s v="Новосибирск - Ленинск-Кузнецкий (в границах НСО)"/>
    <s v="А16ВТ _x000a_А16НТ"/>
    <n v="19.707999999999998"/>
    <s v="км 88+790 - _x000a_км 96+000, _x000a_км 101+000 - _x000a_км 108+000, _x000a_км 48+000 - _x000a_км 49+000, _x000a_км 142+000 - _x000a_км 146+498"/>
    <s v="ООО &quot;СтройСити&quot; _x000a_(Клипиков М.В.) _x000a_5406378346"/>
    <x v="407"/>
    <x v="286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63"/>
    <m/>
    <s v="IV"/>
    <s v="Межмун."/>
    <s v="НСО_МЗ_Н2702_256_ТУАД"/>
    <s v="ФБ"/>
    <s v="Р"/>
    <x v="12"/>
    <s v="Убинское - Кундран"/>
    <s v="ЩПС _x000a_С-1"/>
    <n v="6.0140000000000002"/>
    <s v="км 33+000 - _x000a_км 39+013,93"/>
    <s v="ООО &quot;НАПДС&quot; _x000a_(Денисов С.Ю.)"/>
    <x v="408"/>
    <x v="284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1"/>
    <m/>
    <s v="IV"/>
    <s v="Межмун."/>
    <m/>
    <s v="БКД"/>
    <s v="Р"/>
    <x v="12"/>
    <s v="Убинское - Кундран"/>
    <s v="ЩПС _x000a_С-1"/>
    <n v="2.2599999999999998"/>
    <s v="км 9+740 - _x000a_км 12+000"/>
    <s v="ООО &quot;СибСтройСити&quot; _x000a_(Гасанов З.Н.о.)"/>
    <x v="409"/>
    <x v="268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64"/>
    <m/>
    <s v="IV"/>
    <s v="Межмун."/>
    <s v="НСО_МЗ_Н-2812_326_ТУАД"/>
    <s v="БКД скр"/>
    <s v="КР"/>
    <x v="24"/>
    <s v="215 км а/д &quot;К-22&quot; - Еланка - Покровка"/>
    <s v="ЩПС _x000a_С-1"/>
    <m/>
    <s v="км 1+463 - _x000a_км 2+472"/>
    <m/>
    <x v="47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65"/>
    <m/>
    <s v="III"/>
    <s v="Регион."/>
    <s v="НСО_РЗ_К-22_237_ТУАД"/>
    <s v="ФБ"/>
    <s v="Р"/>
    <x v="24"/>
    <s v="Куйбышев - Венгерово - гр. Омской области (старый Московский тракт)"/>
    <s v="ЩПС _x000a_С-1"/>
    <n v="6.3"/>
    <s v="км 155+850 -  _x000a_км 159+350, _x000a_км 178+843 - _x000a_км 181+643"/>
    <s v="АО &quot;НАД&quot; _x000a_(Воробьев А.А.)"/>
    <x v="410"/>
    <x v="26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66"/>
    <m/>
    <s v="IV"/>
    <s v="Межмун."/>
    <s v="НСО_МЗ_К-20п1_238_ТУАД"/>
    <s v="БКД"/>
    <s v="Р"/>
    <x v="24"/>
    <s v="Подъезд к ХПП \4 км\"/>
    <s v="ЩПС _x000a_С-1"/>
    <n v="1.51"/>
    <s v="км 0+000 - _x000a_км 1+510,10"/>
    <s v="ООО &quot;НАПДС&quot; _x000a_(Денисов С.Ю.)"/>
    <x v="411"/>
    <x v="274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67"/>
    <m/>
    <s v="III"/>
    <s v="Регион."/>
    <s v="НСО_РЗ_К-02_236_ТУАД"/>
    <s v="БКД"/>
    <s v="Р"/>
    <x v="13"/>
    <s v="Чаны - Венгерово - Кыштовка"/>
    <s v="А16ВН _x000a_А16НН"/>
    <n v="1.002"/>
    <s v="км 8+656 - _x000a_км 9+008, _x000a_км 33+250 - _x000a_км 33+899"/>
    <s v="АО &quot;НАД&quot; _x000a_(Воробьев А.А.)"/>
    <x v="412"/>
    <x v="287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68"/>
    <m/>
    <s v="IV"/>
    <s v="Межмун."/>
    <s v="НСО_МЗ_Н2901_261_ТУАД"/>
    <s v="ФБ"/>
    <s v="Р"/>
    <x v="13"/>
    <s v="Чаны - Песчаное Озеро"/>
    <s v="ЩПС _x000a_С-1"/>
    <n v="7.75"/>
    <s v="км 18+420 - _x000a_км 26+170"/>
    <s v="ООО &quot;НовосибСтройПроект&quot; _x000a_(Мустафаев Ф.Ф.о.)"/>
    <x v="413"/>
    <x v="288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69"/>
    <m/>
    <s v="III"/>
    <s v="Межмун."/>
    <s v="НСО_МЗ_Н3008_257_ТУАД"/>
    <s v="БКД"/>
    <s v="Р"/>
    <x v="16"/>
    <s v="12 км а/д &quot;Н-3016&quot; - кар. Медведский - ст. Дорогино"/>
    <s v="А16ВН _x000a_А16НН"/>
    <n v="3"/>
    <s v="км 10+970 - _x000a_км 13+907"/>
    <s v="ООО &quot;СК Анис&quot; _x000a_(Татосян Н.Б.)"/>
    <x v="414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70"/>
    <m/>
    <s v="III"/>
    <s v="Регион."/>
    <s v="НСО_РЗ_К-15_275_ТУАД"/>
    <s v="БКД"/>
    <s v="КР"/>
    <x v="16"/>
    <s v="104 км а/д &quot;Р-256&quot; - Черепаново - Маслянино"/>
    <s v="А16ВТ _x000a_А22НТ _x000a_А22ОТ _x000a_(КЖЦ 2022)"/>
    <n v="4.4480000000000004"/>
    <s v="км 0+627 - _x000a_км 2+327,80, _x000a_км 8+634 - _x000a_км 10+005,27, _x000a_км 20+673 - _x000a_км 22+048,62"/>
    <s v="ООО &quot;СпецТрансСтрой&quot; _x000a_(Арапов С.А.)"/>
    <x v="415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71"/>
    <m/>
    <s v="III"/>
    <s v="Регион."/>
    <s v="НСО_МН_ Н-1706_673_ТУАД"/>
    <s v="ОБ спр"/>
    <s v="Р"/>
    <x v="16"/>
    <s v="104 км а/д &quot;Р-256&quot; - Сузун"/>
    <s v="А16ВН _x000a_А16НН"/>
    <n v="2"/>
    <s v="км 18+600 - _x000a_км 18+750, _x000a_км 20+650 - _x000a_км 22+500"/>
    <s v="ООО &quot;СТС-ПЛЮС&quot; _x000a_(Исмаилзаде А.Э.о.)"/>
    <x v="339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72"/>
    <m/>
    <s v="III"/>
    <s v="Регион."/>
    <s v="НСО_РЗ_К-14_316_ТУАД"/>
    <s v="ФБ"/>
    <s v="Р"/>
    <x v="16"/>
    <s v="104 км а/д &quot;Р-256&quot; - Сузун"/>
    <s v="А16ВН _x000a_А16НН"/>
    <n v="3.02"/>
    <s v="км 35+980 - _x000a_км 39+000"/>
    <s v="АО &quot;НАД&quot; _x000a_(Воробьев А.А.)"/>
    <x v="416"/>
    <x v="289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73"/>
    <s v="ОС"/>
    <s v="III"/>
    <s v="Регион."/>
    <s v="НСО_РЗ-К-01-220_ТУАД"/>
    <s v="ФБ"/>
    <s v="Р"/>
    <x v="15"/>
    <s v="992 км а/д &quot;Р-254&quot; - Купино - Карасук"/>
    <s v="А16ВН _x000a_А16НН _x000a_А16ОТ"/>
    <n v="8.3149999999999995"/>
    <s v="км 88+986 - _x000a_км 95+256, _x000a_км 105+131 - _x000a_км 107+176"/>
    <s v="АО &quot;НАД&quot; _x000a_(Воробьев А.А.)"/>
    <x v="417"/>
    <x v="258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74"/>
    <m/>
    <s v="IV"/>
    <s v="Межмун."/>
    <s v="НСО_МЗ_Н3211_258_ТУАД"/>
    <s v="БКД"/>
    <s v="Р"/>
    <x v="14"/>
    <s v="1328 км а/д &quot;Р-254&quot; - Куликовское"/>
    <s v="ЩПС _x000a_С-1"/>
    <n v="1"/>
    <s v="км 21+000 - _x000a_км 22+000 "/>
    <s v="ООО &quot;СТС-ПЛЮС&quot; _x000a_(Исмаилзаде А.Э.о.)"/>
    <x v="418"/>
    <x v="290"/>
    <s v="Окончена"/>
    <m/>
    <m/>
    <m/>
    <m/>
    <m/>
    <m/>
    <m/>
    <m/>
    <m/>
    <m/>
    <m/>
    <m/>
    <m/>
    <m/>
    <m/>
    <m/>
    <m/>
    <m/>
    <m/>
    <m/>
    <m/>
    <m/>
    <m/>
    <m/>
    <m/>
    <m/>
  </r>
  <r>
    <n v="75"/>
    <m/>
    <s v="IV"/>
    <s v="Регион."/>
    <s v="НСО_РЗ_К-17р_578_ТУАД"/>
    <s v="МБТ _x000a_1,6"/>
    <s v="Р"/>
    <x v="14"/>
    <s v="103 км а/д &quot;К-17р&quot; - Петровский - Большеникольское - Чулым (в гр. района)"/>
    <s v="ЩПС _x000a_С-1"/>
    <n v="4.0999999999999996"/>
    <s v="км 95+900 - _x000a_км 100+000"/>
    <s v="ООО &quot;Стройсити&quot; _x000a_(Панков В.В.) _x000a_5401995391"/>
    <x v="419"/>
    <x v="45"/>
    <s v="Окончена"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3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4:C7" firstHeaderRow="0" firstDataRow="1" firstDataCol="1" rowPageCount="2" colPageCount="1"/>
  <pivotFields count="42">
    <pivotField dataField="1" numFmtId="1" showAll="0"/>
    <pivotField showAll="0"/>
    <pivotField showAll="0"/>
    <pivotField showAll="0" defaultSubtotal="0"/>
    <pivotField showAll="0"/>
    <pivotField showAll="0"/>
    <pivotField showAll="0" sortType="ascending"/>
    <pivotField axis="axisRow" showAll="0">
      <items count="207">
        <item m="1" x="54"/>
        <item m="1" x="130"/>
        <item m="1" x="111"/>
        <item m="1" x="145"/>
        <item m="1" x="96"/>
        <item m="1" x="53"/>
        <item m="1" x="69"/>
        <item m="1" x="70"/>
        <item m="1" x="161"/>
        <item m="1" x="80"/>
        <item m="1" x="39"/>
        <item m="1" x="79"/>
        <item m="1" x="60"/>
        <item m="1" x="140"/>
        <item m="1" x="193"/>
        <item m="1" x="43"/>
        <item m="1" x="73"/>
        <item m="1" x="188"/>
        <item m="1" x="132"/>
        <item m="1" x="87"/>
        <item m="1" x="100"/>
        <item m="1" x="131"/>
        <item m="1" x="103"/>
        <item m="1" x="37"/>
        <item m="1" x="50"/>
        <item m="1" x="137"/>
        <item m="1" x="179"/>
        <item m="1" x="46"/>
        <item m="1" x="78"/>
        <item m="1" x="99"/>
        <item m="1" x="93"/>
        <item m="1" x="57"/>
        <item m="1" x="169"/>
        <item m="1" x="195"/>
        <item m="1" x="41"/>
        <item m="1" x="154"/>
        <item m="1" x="180"/>
        <item m="1" x="147"/>
        <item m="1" x="138"/>
        <item m="1" x="189"/>
        <item m="1" x="163"/>
        <item m="1" x="201"/>
        <item m="1" x="144"/>
        <item m="1" x="162"/>
        <item m="1" x="75"/>
        <item m="1" x="42"/>
        <item m="1" x="40"/>
        <item m="1" x="181"/>
        <item m="1" x="191"/>
        <item m="1" x="114"/>
        <item m="1" x="200"/>
        <item m="1" x="66"/>
        <item m="1" x="170"/>
        <item m="1" x="151"/>
        <item m="1" x="205"/>
        <item m="1" x="32"/>
        <item m="1" x="94"/>
        <item m="1" x="74"/>
        <item m="1" x="34"/>
        <item m="1" x="190"/>
        <item m="1" x="203"/>
        <item m="1" x="185"/>
        <item m="1" x="157"/>
        <item m="1" x="121"/>
        <item m="1" x="182"/>
        <item m="1" x="124"/>
        <item m="1" x="109"/>
        <item m="1" x="76"/>
        <item m="1" x="91"/>
        <item m="1" x="128"/>
        <item m="1" x="149"/>
        <item m="1" x="61"/>
        <item m="1" x="98"/>
        <item m="1" x="89"/>
        <item m="1" x="184"/>
        <item m="1" x="110"/>
        <item m="1" x="31"/>
        <item m="1" x="122"/>
        <item m="1" x="67"/>
        <item m="1" x="177"/>
        <item m="1" x="105"/>
        <item m="1" x="86"/>
        <item m="1" x="142"/>
        <item m="1" x="175"/>
        <item m="1" x="118"/>
        <item m="1" x="51"/>
        <item m="1" x="119"/>
        <item m="1" x="82"/>
        <item m="1" x="117"/>
        <item m="1" x="56"/>
        <item m="1" x="95"/>
        <item m="1" x="97"/>
        <item m="1" x="176"/>
        <item m="1" x="55"/>
        <item m="1" x="155"/>
        <item m="1" x="174"/>
        <item m="1" x="178"/>
        <item m="1" x="64"/>
        <item m="1" x="187"/>
        <item m="1" x="204"/>
        <item m="1" x="108"/>
        <item m="1" x="115"/>
        <item m="1" x="44"/>
        <item m="1" x="71"/>
        <item m="1" x="165"/>
        <item m="1" x="135"/>
        <item m="1" x="183"/>
        <item m="1" x="123"/>
        <item m="1" x="72"/>
        <item m="1" x="164"/>
        <item m="1" x="133"/>
        <item m="1" x="156"/>
        <item m="1" x="160"/>
        <item m="1" x="198"/>
        <item m="1" x="102"/>
        <item m="1" x="63"/>
        <item m="1" x="120"/>
        <item m="1" x="81"/>
        <item m="1" x="168"/>
        <item m="1" x="45"/>
        <item m="1" x="52"/>
        <item m="1" x="136"/>
        <item m="1" x="148"/>
        <item m="1" x="65"/>
        <item m="1" x="107"/>
        <item m="1" x="202"/>
        <item m="1" x="116"/>
        <item m="1" x="172"/>
        <item m="1" x="167"/>
        <item m="1" x="104"/>
        <item m="1" x="150"/>
        <item m="1" x="196"/>
        <item m="1" x="88"/>
        <item m="1" x="33"/>
        <item m="1" x="153"/>
        <item m="1" x="68"/>
        <item m="1" x="112"/>
        <item m="1" x="62"/>
        <item m="1" x="127"/>
        <item m="1" x="158"/>
        <item m="1" x="139"/>
        <item m="1" x="77"/>
        <item m="1" x="159"/>
        <item m="1" x="84"/>
        <item m="1" x="152"/>
        <item m="1" x="90"/>
        <item m="1" x="186"/>
        <item m="1" x="125"/>
        <item m="1" x="101"/>
        <item m="1" x="141"/>
        <item m="1" x="48"/>
        <item m="1" x="166"/>
        <item m="1" x="49"/>
        <item m="1" x="129"/>
        <item m="1" x="126"/>
        <item m="1" x="194"/>
        <item m="1" x="143"/>
        <item m="1" x="35"/>
        <item m="1" x="197"/>
        <item m="1" x="83"/>
        <item m="1" x="146"/>
        <item m="1" x="38"/>
        <item m="1" x="106"/>
        <item m="1" x="199"/>
        <item m="1" x="173"/>
        <item m="1" x="85"/>
        <item m="1" x="59"/>
        <item m="1" x="171"/>
        <item m="1" x="36"/>
        <item m="1" x="113"/>
        <item m="1" x="192"/>
        <item m="1" x="92"/>
        <item m="1" x="134"/>
        <item m="1" x="58"/>
        <item m="1"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711">
        <item m="1" x="653"/>
        <item m="1" x="463"/>
        <item m="1" x="698"/>
        <item m="1" x="468"/>
        <item m="1" x="441"/>
        <item m="1" x="471"/>
        <item m="1" x="511"/>
        <item m="1" x="435"/>
        <item m="1" x="672"/>
        <item m="1" x="699"/>
        <item m="1" x="514"/>
        <item m="1" x="677"/>
        <item m="1" x="447"/>
        <item m="1" x="577"/>
        <item m="1" x="506"/>
        <item m="1" x="689"/>
        <item m="1" x="678"/>
        <item m="1" x="614"/>
        <item m="1" x="515"/>
        <item m="1" x="625"/>
        <item m="1" x="464"/>
        <item m="1" x="472"/>
        <item m="1" x="597"/>
        <item m="1" x="426"/>
        <item m="1" x="524"/>
        <item m="1" x="645"/>
        <item m="1" x="436"/>
        <item m="1" x="656"/>
        <item m="1" x="560"/>
        <item m="1" x="450"/>
        <item m="1" x="588"/>
        <item m="1" x="663"/>
        <item m="1" x="646"/>
        <item m="1" x="437"/>
        <item m="1" x="548"/>
        <item m="1" x="582"/>
        <item m="1" x="543"/>
        <item m="1" x="607"/>
        <item m="1" x="598"/>
        <item m="1" x="427"/>
        <item m="1" x="480"/>
        <item m="1" x="565"/>
        <item m="1" x="673"/>
        <item m="1" x="428"/>
        <item m="1" x="626"/>
        <item m="1" x="706"/>
        <item m="1" x="538"/>
        <item m="1" x="566"/>
        <item m="1" x="674"/>
        <item m="1" x="451"/>
        <item m="1" x="579"/>
        <item m="1" x="683"/>
        <item m="1" x="420"/>
        <item m="1" x="455"/>
        <item m="1" x="583"/>
        <item m="1" x="491"/>
        <item m="1" x="531"/>
        <item m="1" x="654"/>
        <item m="1" x="483"/>
        <item m="1" x="608"/>
        <item m="1" x="442"/>
        <item m="1" x="633"/>
        <item m="1" x="429"/>
        <item m="1" x="554"/>
        <item m="1" x="512"/>
        <item m="1" x="589"/>
        <item m="1" x="567"/>
        <item m="1" x="630"/>
        <item m="1" x="549"/>
        <item m="1" x="621"/>
        <item m="1" x="657"/>
        <item m="1" x="694"/>
        <item m="1" x="532"/>
        <item m="1" x="634"/>
        <item m="1" x="664"/>
        <item m="1" x="497"/>
        <item m="1" x="525"/>
        <item m="1" x="469"/>
        <item m="1" x="594"/>
        <item m="1" x="550"/>
        <item m="1" x="601"/>
        <item m="1" x="627"/>
        <item m="1" x="452"/>
        <item m="1" x="695"/>
        <item m="1" x="484"/>
        <item m="1" x="443"/>
        <item m="1" x="569"/>
        <item m="1" x="555"/>
        <item m="1" x="679"/>
        <item m="1" x="691"/>
        <item m="1" x="684"/>
        <item m="1" x="470"/>
        <item m="1" x="421"/>
        <item m="1" x="658"/>
        <item m="1" x="492"/>
        <item m="1" x="612"/>
        <item m="1" x="573"/>
        <item m="1" x="639"/>
        <item m="1" x="544"/>
        <item m="1" x="670"/>
        <item m="1" x="501"/>
        <item m="1" x="485"/>
        <item m="1" x="570"/>
        <item m="1" x="635"/>
        <item m="1" x="473"/>
        <item m="1" x="556"/>
        <item m="1" x="624"/>
        <item m="1" x="539"/>
        <item m="1" x="665"/>
        <item m="1" x="498"/>
        <item m="1" x="422"/>
        <item m="1" x="507"/>
        <item m="1" x="584"/>
        <item m="1" x="659"/>
        <item m="1" x="574"/>
        <item m="1" x="690"/>
        <item m="1" x="640"/>
        <item m="1" x="478"/>
        <item m="1" x="561"/>
        <item m="1" x="682"/>
        <item m="1" x="465"/>
        <item m="1" x="486"/>
        <item m="1" x="609"/>
        <item m="1" x="571"/>
        <item m="1" x="474"/>
        <item m="1" x="599"/>
        <item m="1" x="430"/>
        <item m="1" x="557"/>
        <item m="1" x="666"/>
        <item m="1" x="448"/>
        <item m="1" x="578"/>
        <item m="1" x="692"/>
        <item m="1" x="438"/>
        <item m="1" x="585"/>
        <item m="1" x="575"/>
        <item m="1" x="628"/>
        <item m="1" x="707"/>
        <item m="1" x="671"/>
        <item m="1" x="636"/>
        <item m="1" x="600"/>
        <item m="1" x="460"/>
        <item m="1" x="685"/>
        <item m="1" x="493"/>
        <item m="1" x="576"/>
        <item m="1" x="641"/>
        <item m="1" x="602"/>
        <item m="1" x="533"/>
        <item m="1" x="522"/>
        <item m="1" x="475"/>
        <item m="1" x="558"/>
        <item m="1" x="590"/>
        <item m="1" x="540"/>
        <item m="1" x="499"/>
        <item m="1" x="615"/>
        <item m="1" x="449"/>
        <item m="1" x="647"/>
        <item m="1" x="456"/>
        <item m="1" x="586"/>
        <item m="1" x="516"/>
        <item m="1" x="629"/>
        <item m="1" x="502"/>
        <item m="1" x="703"/>
        <item m="1" x="541"/>
        <item m="1" x="667"/>
        <item m="1" x="693"/>
        <item m="1" x="526"/>
        <item m="1" x="648"/>
        <item m="1" x="439"/>
        <item m="1" x="518"/>
        <item m="1" x="631"/>
        <item m="1" x="660"/>
        <item m="1" x="494"/>
        <item m="1" x="642"/>
        <item m="1" x="431"/>
        <item m="1" x="562"/>
        <item m="1" x="545"/>
        <item m="1" x="696"/>
        <item m="1" x="534"/>
        <item m="1" x="591"/>
        <item m="1" x="668"/>
        <item m="1" x="481"/>
        <item m="1" x="632"/>
        <item m="1" x="423"/>
        <item m="1" x="551"/>
        <item m="1" x="700"/>
        <item m="1" x="592"/>
        <item m="1" x="622"/>
        <item m="1" x="432"/>
        <item m="1" x="487"/>
        <item m="1" x="686"/>
        <item m="1" x="476"/>
        <item m="1" x="461"/>
        <item m="1" x="669"/>
        <item m="1" x="527"/>
        <item m="1" x="649"/>
        <item m="1" x="604"/>
        <item m="1" x="457"/>
        <item m="1" x="661"/>
        <item m="1" x="445"/>
        <item m="1" x="643"/>
        <item m="1" x="546"/>
        <item m="1" x="503"/>
        <item m="1" x="619"/>
        <item m="1" x="535"/>
        <item m="1" x="462"/>
        <item m="1" x="704"/>
        <item m="1" x="528"/>
        <item m="1" x="605"/>
        <item m="1" x="519"/>
        <item m="1" x="595"/>
        <item m="1" x="424"/>
        <item m="1" x="552"/>
        <item m="1" x="508"/>
        <item m="1" x="644"/>
        <item m="1" x="479"/>
        <item m="1" x="433"/>
        <item m="1" x="563"/>
        <item m="1" x="466"/>
        <item m="1" x="708"/>
        <item m="1" x="547"/>
        <item m="1" x="580"/>
        <item m="1" x="536"/>
        <item m="1" x="444"/>
        <item m="1" x="572"/>
        <item m="1" x="687"/>
        <item m="1" x="523"/>
        <item m="1" x="477"/>
        <item m="1" x="500"/>
        <item m="1" x="616"/>
        <item m="1" x="650"/>
        <item m="1" x="606"/>
        <item m="1" x="623"/>
        <item m="1" x="458"/>
        <item m="1" x="587"/>
        <item m="1" x="701"/>
        <item m="1" x="495"/>
        <item m="1" x="613"/>
        <item m="1" x="446"/>
        <item m="1" x="467"/>
        <item m="1" x="504"/>
        <item m="1" x="453"/>
        <item m="1" x="537"/>
        <item m="1" x="488"/>
        <item m="1" x="637"/>
        <item m="1" x="680"/>
        <item m="1" x="513"/>
        <item m="1" x="593"/>
        <item m="1" x="705"/>
        <item m="1" x="617"/>
        <item m="1" x="681"/>
        <item m="1" x="529"/>
        <item m="1" x="651"/>
        <item m="1" x="434"/>
        <item m="1" x="564"/>
        <item m="1" x="620"/>
        <item m="1" x="655"/>
        <item m="1" x="489"/>
        <item m="1" x="610"/>
        <item m="1" x="542"/>
        <item m="1" x="618"/>
        <item m="1" x="530"/>
        <item m="1" x="568"/>
        <item m="1" x="520"/>
        <item m="1" x="553"/>
        <item m="1" x="675"/>
        <item m="1" x="509"/>
        <item m="1" x="662"/>
        <item m="1" x="517"/>
        <item m="1" x="709"/>
        <item m="1" x="505"/>
        <item m="1" x="454"/>
        <item m="1" x="581"/>
        <item m="1" x="697"/>
        <item m="1" x="490"/>
        <item m="1" x="611"/>
        <item m="1" x="688"/>
        <item m="1" x="559"/>
        <item m="1" x="652"/>
        <item m="1" x="482"/>
        <item m="1" x="440"/>
        <item m="1" x="521"/>
        <item m="1" x="596"/>
        <item m="1" x="425"/>
        <item m="1" x="510"/>
        <item m="1" x="459"/>
        <item m="1" x="702"/>
        <item m="1" x="496"/>
        <item m="1" x="603"/>
        <item m="1" x="638"/>
        <item m="1" x="676"/>
        <item x="4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t="default"/>
      </items>
    </pivotField>
    <pivotField axis="axisPage" showAll="0">
      <items count="294">
        <item m="1" x="291"/>
        <item m="1" x="29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7"/>
  </rowFields>
  <rowItems count="3">
    <i>
      <x v="175"/>
    </i>
    <i>
      <x v="184"/>
    </i>
    <i t="grand">
      <x/>
    </i>
  </rowItems>
  <colFields count="1">
    <field x="-2"/>
  </colFields>
  <colItems count="2">
    <i>
      <x/>
    </i>
    <i i="1">
      <x v="1"/>
    </i>
  </colItems>
  <pageFields count="2">
    <pageField fld="13" hier="-1"/>
    <pageField fld="14" item="2" hier="-1"/>
  </pageFields>
  <dataFields count="2">
    <dataField name="Количество по полю 1" fld="0" subtotal="count" baseField="0" baseItem="0"/>
    <dataField name="Сумма по полю 30" fld="2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zoomScale="70" zoomScaleNormal="70" workbookViewId="0">
      <selection activeCell="B5" sqref="B5"/>
    </sheetView>
  </sheetViews>
  <sheetFormatPr baseColWidth="10" defaultColWidth="8.83203125" defaultRowHeight="13"/>
  <cols>
    <col min="1" max="1" width="19.5" customWidth="1"/>
    <col min="2" max="2" width="23.5" customWidth="1"/>
    <col min="3" max="3" width="18.83203125" customWidth="1"/>
    <col min="4" max="4" width="28.5" bestFit="1" customWidth="1"/>
    <col min="5" max="5" width="24" bestFit="1" customWidth="1"/>
    <col min="6" max="6" width="28.5" bestFit="1" customWidth="1"/>
    <col min="7" max="7" width="24" bestFit="1" customWidth="1"/>
    <col min="8" max="291" width="10.1640625" bestFit="1" customWidth="1"/>
    <col min="292" max="292" width="7.33203125" customWidth="1"/>
    <col min="293" max="293" width="18.33203125" bestFit="1" customWidth="1"/>
    <col min="294" max="294" width="99.5" bestFit="1" customWidth="1"/>
    <col min="295" max="582" width="10.1640625" bestFit="1" customWidth="1"/>
    <col min="583" max="583" width="7.33203125" customWidth="1"/>
    <col min="584" max="584" width="27.1640625" bestFit="1" customWidth="1"/>
    <col min="585" max="585" width="23" bestFit="1" customWidth="1"/>
  </cols>
  <sheetData>
    <row r="1" spans="1:3">
      <c r="A1" s="101" t="s">
        <v>305</v>
      </c>
      <c r="B1" t="s">
        <v>1626</v>
      </c>
    </row>
    <row r="2" spans="1:3">
      <c r="A2" s="101" t="s">
        <v>306</v>
      </c>
      <c r="B2" s="135">
        <v>43763</v>
      </c>
    </row>
    <row r="4" spans="1:3">
      <c r="A4" s="101" t="s">
        <v>982</v>
      </c>
      <c r="B4" t="s">
        <v>1625</v>
      </c>
      <c r="C4" t="s">
        <v>1624</v>
      </c>
    </row>
    <row r="5" spans="1:3">
      <c r="A5" s="102" t="s">
        <v>6</v>
      </c>
      <c r="B5">
        <v>1</v>
      </c>
      <c r="C5">
        <v>44665</v>
      </c>
    </row>
    <row r="6" spans="1:3">
      <c r="A6" s="102" t="s">
        <v>14</v>
      </c>
      <c r="B6">
        <v>1</v>
      </c>
      <c r="C6">
        <v>44670</v>
      </c>
    </row>
    <row r="7" spans="1:3">
      <c r="A7" s="102" t="s">
        <v>983</v>
      </c>
      <c r="B7">
        <v>2</v>
      </c>
      <c r="C7">
        <v>89335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indexed="42"/>
    <outlinePr summaryRight="0"/>
    <pageSetUpPr fitToPage="1"/>
  </sheetPr>
  <dimension ref="A1:BQ464"/>
  <sheetViews>
    <sheetView zoomScale="70" zoomScaleNormal="70" zoomScaleSheetLayoutView="85" workbookViewId="0">
      <pane ySplit="8" topLeftCell="A9" activePane="bottomLeft" state="frozen"/>
      <selection pane="bottomLeft" activeCell="O40" sqref="O40"/>
    </sheetView>
  </sheetViews>
  <sheetFormatPr baseColWidth="10" defaultColWidth="9.1640625" defaultRowHeight="13" outlineLevelRow="1" outlineLevelCol="1"/>
  <cols>
    <col min="1" max="1" width="8" customWidth="1" collapsed="1"/>
    <col min="2" max="2" width="8.83203125" hidden="1" customWidth="1" outlineLevel="1"/>
    <col min="3" max="3" width="9.6640625" hidden="1" customWidth="1" outlineLevel="1"/>
    <col min="4" max="4" width="9.33203125" hidden="1" customWidth="1" outlineLevel="1"/>
    <col min="5" max="5" width="13.6640625" hidden="1" customWidth="1" outlineLevel="1"/>
    <col min="6" max="6" width="9.33203125" customWidth="1"/>
    <col min="7" max="7" width="9.83203125" customWidth="1"/>
    <col min="8" max="8" width="14.33203125" customWidth="1"/>
    <col min="9" max="9" width="36.83203125" style="81" customWidth="1"/>
    <col min="10" max="10" width="10.1640625" style="48" customWidth="1"/>
    <col min="11" max="11" width="12.5" style="96" customWidth="1"/>
    <col min="12" max="12" width="16.1640625" customWidth="1"/>
    <col min="13" max="13" width="22.33203125" customWidth="1"/>
    <col min="14" max="14" width="22.33203125" style="49" customWidth="1"/>
    <col min="15" max="15" width="16.5" style="50" customWidth="1"/>
    <col min="16" max="16" width="13.6640625" hidden="1" customWidth="1"/>
    <col min="17" max="17" width="11.83203125" style="50" customWidth="1"/>
    <col min="18" max="21" width="12.5" customWidth="1" outlineLevel="1"/>
    <col min="22" max="22" width="15.1640625" customWidth="1" outlineLevel="1"/>
    <col min="23" max="25" width="12.5" customWidth="1" outlineLevel="1"/>
    <col min="26" max="26" width="14.5" customWidth="1" outlineLevel="1"/>
    <col min="27" max="27" width="12.5" customWidth="1" outlineLevel="1"/>
    <col min="28" max="28" width="16.33203125" customWidth="1" outlineLevel="1"/>
    <col min="29" max="29" width="12.5" customWidth="1" outlineLevel="1"/>
    <col min="30" max="30" width="14.6640625" customWidth="1" outlineLevel="1"/>
    <col min="31" max="31" width="16.1640625" style="50" customWidth="1" collapsed="1"/>
    <col min="32" max="32" width="20.1640625" style="79" customWidth="1"/>
    <col min="33" max="33" width="26.33203125" customWidth="1"/>
    <col min="34" max="34" width="13" customWidth="1"/>
    <col min="35" max="35" width="23" customWidth="1"/>
    <col min="36" max="36" width="24.1640625" customWidth="1"/>
    <col min="37" max="37" width="17.6640625" customWidth="1"/>
    <col min="38" max="38" width="24.83203125" customWidth="1"/>
    <col min="39" max="39" width="14.83203125" hidden="1" customWidth="1"/>
    <col min="40" max="40" width="16.5" customWidth="1"/>
  </cols>
  <sheetData>
    <row r="1" spans="1:39" ht="24.75" customHeight="1" outlineLevel="1">
      <c r="K1"/>
      <c r="AE1" s="192" t="s">
        <v>176</v>
      </c>
      <c r="AF1" s="192"/>
      <c r="AG1" s="193"/>
      <c r="AH1" s="193"/>
      <c r="AI1" s="193"/>
      <c r="AJ1" s="193"/>
      <c r="AK1" s="193"/>
      <c r="AL1" s="193"/>
      <c r="AM1" s="9"/>
    </row>
    <row r="2" spans="1:39" ht="20.25" customHeight="1" outlineLevel="1">
      <c r="K2"/>
      <c r="AE2" s="193"/>
      <c r="AF2" s="193"/>
      <c r="AG2" s="193"/>
      <c r="AH2" s="193"/>
      <c r="AI2" s="193"/>
      <c r="AJ2" s="193"/>
      <c r="AK2" s="193"/>
      <c r="AL2" s="193"/>
      <c r="AM2" s="9"/>
    </row>
    <row r="3" spans="1:39" ht="16.5" customHeight="1" outlineLevel="1">
      <c r="K3"/>
      <c r="AD3" s="192" t="s">
        <v>1642</v>
      </c>
      <c r="AE3" s="193"/>
      <c r="AF3" s="193"/>
      <c r="AG3" s="193"/>
      <c r="AH3" s="193"/>
      <c r="AI3" s="193"/>
      <c r="AJ3" s="193"/>
      <c r="AK3" s="193"/>
      <c r="AL3" s="193"/>
      <c r="AM3" s="9"/>
    </row>
    <row r="4" spans="1:39">
      <c r="A4" s="114" t="s">
        <v>44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  <c r="L4" s="114"/>
      <c r="M4" s="114"/>
      <c r="N4" s="114"/>
      <c r="O4" s="116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6"/>
      <c r="AF4" s="114"/>
      <c r="AG4" s="114"/>
      <c r="AH4" s="114"/>
      <c r="AI4" s="114"/>
      <c r="AJ4" s="114"/>
      <c r="AK4" s="114"/>
      <c r="AL4" s="114"/>
      <c r="AM4" s="114"/>
    </row>
    <row r="5" spans="1:39" ht="17.25" customHeight="1">
      <c r="A5" s="198" t="s">
        <v>1643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17"/>
    </row>
    <row r="6" spans="1:39" s="165" customFormat="1" ht="29.25" customHeight="1">
      <c r="A6" s="183" t="s">
        <v>12</v>
      </c>
      <c r="B6" s="166"/>
      <c r="C6" s="166"/>
      <c r="D6" s="166"/>
      <c r="E6" s="166"/>
      <c r="F6" s="183" t="s">
        <v>220</v>
      </c>
      <c r="G6" s="183" t="s">
        <v>217</v>
      </c>
      <c r="H6" s="183" t="s">
        <v>215</v>
      </c>
      <c r="I6" s="190" t="s">
        <v>816</v>
      </c>
      <c r="J6" s="190" t="s">
        <v>25</v>
      </c>
      <c r="K6" s="188" t="s">
        <v>24</v>
      </c>
      <c r="L6" s="186" t="s">
        <v>1</v>
      </c>
      <c r="M6" s="183" t="s">
        <v>0</v>
      </c>
      <c r="N6" s="186" t="s">
        <v>4</v>
      </c>
      <c r="O6" s="194" t="s">
        <v>66</v>
      </c>
      <c r="P6" s="166"/>
      <c r="Q6" s="194" t="s">
        <v>813</v>
      </c>
      <c r="R6" s="185" t="s">
        <v>26</v>
      </c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94" t="s">
        <v>18</v>
      </c>
      <c r="AF6" s="196" t="s">
        <v>1637</v>
      </c>
      <c r="AG6" s="186" t="s">
        <v>16</v>
      </c>
      <c r="AH6" s="186" t="s">
        <v>789</v>
      </c>
      <c r="AI6" s="186" t="s">
        <v>790</v>
      </c>
      <c r="AJ6" s="186" t="s">
        <v>17</v>
      </c>
      <c r="AK6" s="186" t="s">
        <v>99</v>
      </c>
      <c r="AL6" s="186" t="s">
        <v>45</v>
      </c>
      <c r="AM6" s="104"/>
    </row>
    <row r="7" spans="1:39" s="141" customFormat="1" ht="39" customHeight="1">
      <c r="A7" s="184"/>
      <c r="B7" s="167" t="s">
        <v>814</v>
      </c>
      <c r="C7" s="167" t="s">
        <v>1004</v>
      </c>
      <c r="D7" s="167" t="s">
        <v>1005</v>
      </c>
      <c r="E7" s="167" t="s">
        <v>218</v>
      </c>
      <c r="F7" s="184"/>
      <c r="G7" s="184"/>
      <c r="H7" s="184"/>
      <c r="I7" s="191"/>
      <c r="J7" s="191"/>
      <c r="K7" s="189"/>
      <c r="L7" s="187"/>
      <c r="M7" s="184"/>
      <c r="N7" s="187"/>
      <c r="O7" s="195"/>
      <c r="P7" s="167" t="s">
        <v>1629</v>
      </c>
      <c r="Q7" s="195"/>
      <c r="R7" s="168" t="s">
        <v>782</v>
      </c>
      <c r="S7" s="168" t="s">
        <v>783</v>
      </c>
      <c r="T7" s="168" t="s">
        <v>785</v>
      </c>
      <c r="U7" s="168" t="s">
        <v>784</v>
      </c>
      <c r="V7" s="168" t="s">
        <v>62</v>
      </c>
      <c r="W7" s="168" t="s">
        <v>20</v>
      </c>
      <c r="X7" s="168" t="s">
        <v>22</v>
      </c>
      <c r="Y7" s="168" t="s">
        <v>1358</v>
      </c>
      <c r="Z7" s="168" t="s">
        <v>1636</v>
      </c>
      <c r="AA7" s="168" t="s">
        <v>1348</v>
      </c>
      <c r="AB7" s="168" t="s">
        <v>781</v>
      </c>
      <c r="AC7" s="168" t="s">
        <v>1359</v>
      </c>
      <c r="AD7" s="168" t="s">
        <v>23</v>
      </c>
      <c r="AE7" s="195"/>
      <c r="AF7" s="197"/>
      <c r="AG7" s="187"/>
      <c r="AH7" s="187"/>
      <c r="AI7" s="187"/>
      <c r="AJ7" s="187"/>
      <c r="AK7" s="187"/>
      <c r="AL7" s="187"/>
      <c r="AM7" s="104" t="s">
        <v>1627</v>
      </c>
    </row>
    <row r="8" spans="1:39" s="152" customFormat="1" ht="18.75" hidden="1" customHeight="1">
      <c r="A8" s="151">
        <v>1</v>
      </c>
      <c r="B8" s="150"/>
      <c r="C8" s="150"/>
      <c r="D8" s="150"/>
      <c r="E8" s="150"/>
      <c r="F8" s="151">
        <v>2</v>
      </c>
      <c r="G8" s="149">
        <v>3</v>
      </c>
      <c r="H8" s="150">
        <v>4</v>
      </c>
      <c r="I8" s="150">
        <v>5</v>
      </c>
      <c r="J8" s="150">
        <v>6</v>
      </c>
      <c r="K8" s="150">
        <v>7</v>
      </c>
      <c r="L8" s="150">
        <v>8</v>
      </c>
      <c r="M8" s="151">
        <v>9</v>
      </c>
      <c r="N8" s="151">
        <v>10</v>
      </c>
      <c r="O8" s="149">
        <v>11</v>
      </c>
      <c r="P8" s="150">
        <v>5.2903225806451601</v>
      </c>
      <c r="Q8" s="150">
        <v>12</v>
      </c>
      <c r="R8" s="150">
        <v>13</v>
      </c>
      <c r="S8" s="150">
        <v>14</v>
      </c>
      <c r="T8" s="151">
        <v>15</v>
      </c>
      <c r="U8" s="151">
        <v>16</v>
      </c>
      <c r="V8" s="151">
        <v>17</v>
      </c>
      <c r="W8" s="151">
        <v>18</v>
      </c>
      <c r="X8" s="151">
        <v>19</v>
      </c>
      <c r="Y8" s="151">
        <v>20</v>
      </c>
      <c r="Z8" s="151">
        <v>21</v>
      </c>
      <c r="AA8" s="151">
        <v>22</v>
      </c>
      <c r="AB8" s="151">
        <v>23</v>
      </c>
      <c r="AC8" s="151">
        <v>24</v>
      </c>
      <c r="AD8" s="151">
        <v>25</v>
      </c>
      <c r="AE8" s="151">
        <v>26</v>
      </c>
      <c r="AF8" s="151">
        <v>27</v>
      </c>
      <c r="AG8" s="151">
        <v>28</v>
      </c>
      <c r="AH8" s="151">
        <v>29</v>
      </c>
      <c r="AI8" s="151">
        <v>30</v>
      </c>
      <c r="AJ8" s="151">
        <v>31</v>
      </c>
      <c r="AK8" s="151">
        <v>32</v>
      </c>
      <c r="AL8" s="151">
        <v>33</v>
      </c>
      <c r="AM8" s="150"/>
    </row>
    <row r="9" spans="1:39" s="51" customFormat="1" ht="41.25" hidden="1" customHeight="1">
      <c r="A9" s="13">
        <v>1</v>
      </c>
      <c r="B9" s="8"/>
      <c r="C9" s="8"/>
      <c r="D9" s="8"/>
      <c r="E9" s="8"/>
      <c r="F9" s="8"/>
      <c r="G9" s="2" t="s">
        <v>224</v>
      </c>
      <c r="H9" s="8" t="s">
        <v>15</v>
      </c>
      <c r="I9" s="82" t="s">
        <v>308</v>
      </c>
      <c r="J9" s="5" t="s">
        <v>102</v>
      </c>
      <c r="K9" s="14">
        <v>2.16</v>
      </c>
      <c r="L9" s="12" t="s">
        <v>65</v>
      </c>
      <c r="M9" s="8" t="s">
        <v>172</v>
      </c>
      <c r="N9" s="8" t="s">
        <v>742</v>
      </c>
      <c r="O9" s="6">
        <v>42633</v>
      </c>
      <c r="P9" s="8">
        <f>IF(ISBLANK(Гарантии!$O9), "Дата не указана", YEAR(Гарантии!$O9))</f>
        <v>2016</v>
      </c>
      <c r="Q9" s="6" t="str">
        <f ca="1">IF(OR(Гарантии!$R9&gt;=TODAY(),Гарантии!$S9&gt;=TODAY(),Гарантии!$T9&gt;=TODAY(),Гарантии!$U9&gt;=TODAY(),Гарантии!$V9&gt;=TODAY(),Гарантии!$W9&gt;=TODAY(),Гарантии!$X9&gt;=TODAY(),Гарантии!$Z9&gt;=TODAY(),Гарантии!$AB9&gt;=TODAY(),Гарантии!$AD9&gt;=TODAY(),Гарантии!$AC9&gt;=TODAY(),Гарантии!$Y9&gt;=TODAY(),Гарантии!$AA9&gt;=TODAY()),"Действует", "Окончена")</f>
        <v>Окончена</v>
      </c>
      <c r="R9" s="6"/>
      <c r="S9" s="6"/>
      <c r="T9" s="6"/>
      <c r="U9" s="6"/>
      <c r="V9" s="6"/>
      <c r="W9" s="6"/>
      <c r="X9" s="6"/>
      <c r="Y9" s="6"/>
      <c r="Z9" s="6">
        <v>45189</v>
      </c>
      <c r="AA9" s="6"/>
      <c r="AB9" s="6"/>
      <c r="AC9" s="6"/>
      <c r="AD9" s="6"/>
      <c r="AE9" s="153"/>
      <c r="AF9" s="154"/>
      <c r="AG9" s="155"/>
      <c r="AH9" s="155"/>
      <c r="AI9" s="33"/>
      <c r="AJ9" s="33"/>
      <c r="AK9" s="14"/>
      <c r="AL9" s="8" t="s">
        <v>47</v>
      </c>
      <c r="AM9" s="80"/>
    </row>
    <row r="10" spans="1:39" s="51" customFormat="1" ht="30.75" hidden="1" customHeight="1">
      <c r="A10" s="13">
        <v>2</v>
      </c>
      <c r="B10" s="8"/>
      <c r="C10" s="8"/>
      <c r="D10" s="8"/>
      <c r="E10" s="8"/>
      <c r="F10" s="8"/>
      <c r="G10" s="8" t="s">
        <v>226</v>
      </c>
      <c r="H10" s="8" t="s">
        <v>6</v>
      </c>
      <c r="I10" s="89" t="s">
        <v>235</v>
      </c>
      <c r="J10" s="4" t="s">
        <v>2</v>
      </c>
      <c r="K10" s="29"/>
      <c r="L10" s="119" t="s">
        <v>221</v>
      </c>
      <c r="M10" s="13" t="s">
        <v>19</v>
      </c>
      <c r="N10" s="8" t="s">
        <v>531</v>
      </c>
      <c r="O10" s="6">
        <v>42901</v>
      </c>
      <c r="P10" s="8">
        <f>IF(ISBLANK(Гарантии!$O10), "Дата не указана", YEAR(Гарантии!$O10))</f>
        <v>2017</v>
      </c>
      <c r="Q10" s="6" t="str">
        <f ca="1">IF(OR(Гарантии!$R10&gt;=TODAY(),Гарантии!$S10&gt;=TODAY(),Гарантии!$T10&gt;=TODAY(),Гарантии!$U10&gt;=TODAY(),Гарантии!$V10&gt;=TODAY(),Гарантии!$W10&gt;=TODAY(),Гарантии!$X10&gt;=TODAY(),Гарантии!$Z10&gt;=TODAY(),Гарантии!$AB10&gt;=TODAY(),Гарантии!$AD10&gt;=TODAY(),Гарантии!$AC10&gt;=TODAY(),Гарантии!$Y10&gt;=TODAY(),Гарантии!$AA10&gt;=TODAY()),"Действует", "Окончена")</f>
        <v>Окончена</v>
      </c>
      <c r="R10" s="6"/>
      <c r="S10" s="6"/>
      <c r="T10" s="6"/>
      <c r="U10" s="6"/>
      <c r="V10" s="6"/>
      <c r="W10" s="6">
        <v>44727</v>
      </c>
      <c r="X10" s="6"/>
      <c r="Y10" s="6"/>
      <c r="Z10" s="6"/>
      <c r="AA10" s="6"/>
      <c r="AB10" s="6"/>
      <c r="AC10" s="6"/>
      <c r="AD10" s="6"/>
      <c r="AE10" s="153"/>
      <c r="AF10" s="156"/>
      <c r="AG10" s="155"/>
      <c r="AH10" s="157"/>
      <c r="AI10" s="14"/>
      <c r="AJ10" s="7"/>
      <c r="AK10" s="7"/>
      <c r="AL10" s="8" t="s">
        <v>49</v>
      </c>
      <c r="AM10" s="80"/>
    </row>
    <row r="11" spans="1:39" s="51" customFormat="1" ht="44.25" hidden="1" customHeight="1">
      <c r="A11" s="13">
        <v>3</v>
      </c>
      <c r="B11" s="8"/>
      <c r="C11" s="8"/>
      <c r="D11" s="8"/>
      <c r="E11" s="8"/>
      <c r="F11" s="8"/>
      <c r="G11" s="8" t="s">
        <v>226</v>
      </c>
      <c r="H11" s="8" t="s">
        <v>6</v>
      </c>
      <c r="I11" s="89" t="s">
        <v>235</v>
      </c>
      <c r="J11" s="4" t="s">
        <v>2</v>
      </c>
      <c r="K11" s="29"/>
      <c r="L11" s="120" t="s">
        <v>222</v>
      </c>
      <c r="M11" s="13" t="s">
        <v>19</v>
      </c>
      <c r="N11" s="8" t="s">
        <v>531</v>
      </c>
      <c r="O11" s="6">
        <v>42901</v>
      </c>
      <c r="P11" s="8">
        <f>IF(ISBLANK(Гарантии!$O11), "Дата не указана", YEAR(Гарантии!$O11))</f>
        <v>2017</v>
      </c>
      <c r="Q11" s="6" t="str">
        <f ca="1">IF(OR(Гарантии!$R11&gt;=TODAY(),Гарантии!$S11&gt;=TODAY(),Гарантии!$T11&gt;=TODAY(),Гарантии!$U11&gt;=TODAY(),Гарантии!$V11&gt;=TODAY(),Гарантии!$W11&gt;=TODAY(),Гарантии!$X11&gt;=TODAY(),Гарантии!$Z11&gt;=TODAY(),Гарантии!$AB11&gt;=TODAY(),Гарантии!$AD11&gt;=TODAY(),Гарантии!$AC11&gt;=TODAY(),Гарантии!$Y11&gt;=TODAY(),Гарантии!$AA11&gt;=TODAY()),"Действует", "Окончена")</f>
        <v>Окончена</v>
      </c>
      <c r="R11" s="6"/>
      <c r="S11" s="6"/>
      <c r="T11" s="6"/>
      <c r="U11" s="6"/>
      <c r="V11" s="6"/>
      <c r="W11" s="6">
        <v>44727</v>
      </c>
      <c r="X11" s="6"/>
      <c r="Y11" s="6"/>
      <c r="Z11" s="6"/>
      <c r="AA11" s="6"/>
      <c r="AB11" s="6"/>
      <c r="AC11" s="6"/>
      <c r="AD11" s="6"/>
      <c r="AE11" s="153"/>
      <c r="AF11" s="156"/>
      <c r="AG11" s="155"/>
      <c r="AH11" s="157"/>
      <c r="AI11" s="14"/>
      <c r="AJ11" s="7"/>
      <c r="AK11" s="7"/>
      <c r="AL11" s="8" t="s">
        <v>49</v>
      </c>
      <c r="AM11" s="80"/>
    </row>
    <row r="12" spans="1:39" s="51" customFormat="1" ht="40.5" hidden="1" customHeight="1">
      <c r="A12" s="13">
        <v>4</v>
      </c>
      <c r="B12" s="8"/>
      <c r="C12" s="8"/>
      <c r="D12" s="8"/>
      <c r="E12" s="8"/>
      <c r="F12" s="8"/>
      <c r="G12" s="8" t="s">
        <v>226</v>
      </c>
      <c r="H12" s="8" t="s">
        <v>6</v>
      </c>
      <c r="I12" s="89" t="s">
        <v>236</v>
      </c>
      <c r="J12" s="4" t="s">
        <v>2</v>
      </c>
      <c r="K12" s="29"/>
      <c r="L12" s="120" t="s">
        <v>223</v>
      </c>
      <c r="M12" s="13" t="s">
        <v>19</v>
      </c>
      <c r="N12" s="8" t="s">
        <v>532</v>
      </c>
      <c r="O12" s="6">
        <v>42901</v>
      </c>
      <c r="P12" s="8">
        <f>IF(ISBLANK(Гарантии!$O12), "Дата не указана", YEAR(Гарантии!$O12))</f>
        <v>2017</v>
      </c>
      <c r="Q12" s="6" t="str">
        <f ca="1">IF(OR(Гарантии!$R12&gt;=TODAY(),Гарантии!$S12&gt;=TODAY(),Гарантии!$T12&gt;=TODAY(),Гарантии!$U12&gt;=TODAY(),Гарантии!$V12&gt;=TODAY(),Гарантии!$W12&gt;=TODAY(),Гарантии!$X12&gt;=TODAY(),Гарантии!$Z12&gt;=TODAY(),Гарантии!$AB12&gt;=TODAY(),Гарантии!$AD12&gt;=TODAY(),Гарантии!$AC12&gt;=TODAY(),Гарантии!$Y12&gt;=TODAY(),Гарантии!$AA12&gt;=TODAY()),"Действует", "Окончена")</f>
        <v>Окончена</v>
      </c>
      <c r="R12" s="6"/>
      <c r="S12" s="6"/>
      <c r="T12" s="6"/>
      <c r="U12" s="6"/>
      <c r="V12" s="6"/>
      <c r="W12" s="6">
        <v>44727</v>
      </c>
      <c r="X12" s="6"/>
      <c r="Y12" s="6"/>
      <c r="Z12" s="6"/>
      <c r="AA12" s="6"/>
      <c r="AB12" s="6"/>
      <c r="AC12" s="6"/>
      <c r="AD12" s="6"/>
      <c r="AE12" s="153"/>
      <c r="AF12" s="156"/>
      <c r="AG12" s="155"/>
      <c r="AH12" s="157"/>
      <c r="AI12" s="14"/>
      <c r="AJ12" s="7"/>
      <c r="AK12" s="7"/>
      <c r="AL12" s="8" t="s">
        <v>49</v>
      </c>
      <c r="AM12" s="80"/>
    </row>
    <row r="13" spans="1:39" s="51" customFormat="1" ht="39.75" hidden="1" customHeight="1">
      <c r="A13" s="13">
        <v>5</v>
      </c>
      <c r="B13" s="8"/>
      <c r="C13" s="8"/>
      <c r="D13" s="8"/>
      <c r="E13" s="8"/>
      <c r="F13" s="8"/>
      <c r="G13" s="2" t="s">
        <v>224</v>
      </c>
      <c r="H13" s="8" t="s">
        <v>30</v>
      </c>
      <c r="I13" s="82" t="s">
        <v>61</v>
      </c>
      <c r="J13" s="68" t="s">
        <v>2</v>
      </c>
      <c r="K13" s="29">
        <v>1</v>
      </c>
      <c r="L13" s="11" t="s">
        <v>490</v>
      </c>
      <c r="M13" s="8" t="s">
        <v>56</v>
      </c>
      <c r="N13" s="8" t="s">
        <v>615</v>
      </c>
      <c r="O13" s="6">
        <v>42936</v>
      </c>
      <c r="P13" s="8">
        <f>IF(ISBLANK(Гарантии!$O13), "Дата не указана", YEAR(Гарантии!$O13))</f>
        <v>2017</v>
      </c>
      <c r="Q13" s="6" t="str">
        <f ca="1">IF(OR(Гарантии!$R13&gt;=TODAY(),Гарантии!$S13&gt;=TODAY(),Гарантии!$T13&gt;=TODAY(),Гарантии!$U13&gt;=TODAY(),Гарантии!$V13&gt;=TODAY(),Гарантии!$W13&gt;=TODAY(),Гарантии!$X13&gt;=TODAY(),Гарантии!$Z13&gt;=TODAY(),Гарантии!$AB13&gt;=TODAY(),Гарантии!$AD13&gt;=TODAY(),Гарантии!$AC13&gt;=TODAY(),Гарантии!$Y13&gt;=TODAY(),Гарантии!$AA13&gt;=TODAY()),"Действует", "Окончена")</f>
        <v>Окончена</v>
      </c>
      <c r="R13" s="6"/>
      <c r="S13" s="6"/>
      <c r="T13" s="6"/>
      <c r="U13" s="6"/>
      <c r="V13" s="6"/>
      <c r="W13" s="6">
        <v>44762</v>
      </c>
      <c r="X13" s="6"/>
      <c r="Y13" s="6"/>
      <c r="Z13" s="6"/>
      <c r="AA13" s="6"/>
      <c r="AB13" s="6"/>
      <c r="AC13" s="6"/>
      <c r="AD13" s="6"/>
      <c r="AE13" s="158"/>
      <c r="AF13" s="154"/>
      <c r="AG13" s="155"/>
      <c r="AH13" s="155"/>
      <c r="AI13" s="33"/>
      <c r="AJ13" s="33"/>
      <c r="AK13" s="7"/>
      <c r="AL13" s="8" t="s">
        <v>75</v>
      </c>
      <c r="AM13" s="8"/>
    </row>
    <row r="14" spans="1:39" s="51" customFormat="1" ht="36.75" hidden="1" customHeight="1">
      <c r="A14" s="13">
        <v>6</v>
      </c>
      <c r="B14" s="19"/>
      <c r="C14" s="19"/>
      <c r="D14" s="19"/>
      <c r="E14" s="19"/>
      <c r="F14" s="19"/>
      <c r="G14" s="8" t="s">
        <v>219</v>
      </c>
      <c r="H14" s="19" t="s">
        <v>30</v>
      </c>
      <c r="I14" s="82" t="s">
        <v>146</v>
      </c>
      <c r="J14" s="4" t="s">
        <v>2</v>
      </c>
      <c r="K14" s="47">
        <v>0.96</v>
      </c>
      <c r="L14" s="8" t="s">
        <v>321</v>
      </c>
      <c r="M14" s="2" t="s">
        <v>58</v>
      </c>
      <c r="N14" s="8" t="s">
        <v>534</v>
      </c>
      <c r="O14" s="6">
        <v>43045</v>
      </c>
      <c r="P14" s="8">
        <f>IF(ISBLANK(Гарантии!$O14), "Дата не указана", YEAR(Гарантии!$O14))</f>
        <v>2017</v>
      </c>
      <c r="Q14" s="6" t="str">
        <f ca="1">IF(OR(Гарантии!$R14&gt;=TODAY(),Гарантии!$S14&gt;=TODAY(),Гарантии!$T14&gt;=TODAY(),Гарантии!$U14&gt;=TODAY(),Гарантии!$V14&gt;=TODAY(),Гарантии!$W14&gt;=TODAY(),Гарантии!$X14&gt;=TODAY(),Гарантии!$Z14&gt;=TODAY(),Гарантии!$AB14&gt;=TODAY(),Гарантии!$AD14&gt;=TODAY(),Гарантии!$AC14&gt;=TODAY(),Гарантии!$Y14&gt;=TODAY(),Гарантии!$AA14&gt;=TODAY()),"Действует", "Окончена")</f>
        <v>Окончена</v>
      </c>
      <c r="R14" s="6"/>
      <c r="S14" s="6"/>
      <c r="T14" s="6"/>
      <c r="U14" s="6"/>
      <c r="V14" s="6"/>
      <c r="W14" s="6">
        <v>44871</v>
      </c>
      <c r="X14" s="6">
        <v>44871</v>
      </c>
      <c r="Y14" s="6"/>
      <c r="Z14" s="6"/>
      <c r="AA14" s="6"/>
      <c r="AB14" s="6"/>
      <c r="AC14" s="6"/>
      <c r="AD14" s="6"/>
      <c r="AE14" s="158"/>
      <c r="AF14" s="154"/>
      <c r="AG14" s="155"/>
      <c r="AH14" s="155"/>
      <c r="AI14" s="4"/>
      <c r="AJ14" s="7"/>
      <c r="AK14" s="7"/>
      <c r="AL14" s="8" t="s">
        <v>75</v>
      </c>
      <c r="AM14" s="80"/>
    </row>
    <row r="15" spans="1:39" s="51" customFormat="1" ht="61.5" hidden="1" customHeight="1">
      <c r="A15" s="13">
        <v>7</v>
      </c>
      <c r="B15" s="8"/>
      <c r="C15" s="8"/>
      <c r="D15" s="8"/>
      <c r="E15" s="8"/>
      <c r="F15" s="8"/>
      <c r="G15" s="8" t="s">
        <v>219</v>
      </c>
      <c r="H15" s="8" t="s">
        <v>7</v>
      </c>
      <c r="I15" s="89" t="s">
        <v>269</v>
      </c>
      <c r="J15" s="4" t="s">
        <v>102</v>
      </c>
      <c r="K15" s="118">
        <v>1.59</v>
      </c>
      <c r="L15" s="4" t="s">
        <v>523</v>
      </c>
      <c r="M15" s="8" t="s">
        <v>172</v>
      </c>
      <c r="N15" s="8" t="s">
        <v>542</v>
      </c>
      <c r="O15" s="6">
        <v>42977</v>
      </c>
      <c r="P15" s="8">
        <f>IF(ISBLANK(Гарантии!$O15), "Дата не указана", YEAR(Гарантии!$O15))</f>
        <v>2017</v>
      </c>
      <c r="Q15" s="6" t="str">
        <f ca="1">IF(OR(Гарантии!$R15&gt;=TODAY(),Гарантии!$S15&gt;=TODAY(),Гарантии!$T15&gt;=TODAY(),Гарантии!$U15&gt;=TODAY(),Гарантии!$V15&gt;=TODAY(),Гарантии!$W15&gt;=TODAY(),Гарантии!$X15&gt;=TODAY(),Гарантии!$Z15&gt;=TODAY(),Гарантии!$AB15&gt;=TODAY(),Гарантии!$AD15&gt;=TODAY(),Гарантии!$AC15&gt;=TODAY(),Гарантии!$Y15&gt;=TODAY(),Гарантии!$AA15&gt;=TODAY()),"Действует", "Окончена")</f>
        <v>Окончена</v>
      </c>
      <c r="R15" s="6"/>
      <c r="S15" s="6"/>
      <c r="T15" s="6"/>
      <c r="U15" s="6"/>
      <c r="V15" s="6"/>
      <c r="W15" s="6">
        <v>44803</v>
      </c>
      <c r="X15" s="6"/>
      <c r="Y15" s="6"/>
      <c r="Z15" s="6"/>
      <c r="AA15" s="6"/>
      <c r="AB15" s="6"/>
      <c r="AC15" s="6"/>
      <c r="AD15" s="6"/>
      <c r="AE15" s="158"/>
      <c r="AF15" s="154"/>
      <c r="AG15" s="157"/>
      <c r="AH15" s="124"/>
      <c r="AI15" s="8"/>
      <c r="AJ15" s="6"/>
      <c r="AK15" s="53"/>
      <c r="AL15" s="8" t="s">
        <v>48</v>
      </c>
      <c r="AM15" s="56"/>
    </row>
    <row r="16" spans="1:39" s="51" customFormat="1" ht="53.25" hidden="1" customHeight="1">
      <c r="A16" s="13">
        <v>8</v>
      </c>
      <c r="B16" s="8"/>
      <c r="C16" s="8"/>
      <c r="D16" s="8"/>
      <c r="E16" s="8"/>
      <c r="F16" s="8"/>
      <c r="G16" s="8" t="s">
        <v>226</v>
      </c>
      <c r="H16" s="8" t="s">
        <v>7</v>
      </c>
      <c r="I16" s="89" t="s">
        <v>271</v>
      </c>
      <c r="J16" s="4" t="s">
        <v>102</v>
      </c>
      <c r="K16" s="29"/>
      <c r="L16" s="4" t="s">
        <v>522</v>
      </c>
      <c r="M16" s="8" t="s">
        <v>59</v>
      </c>
      <c r="N16" s="8" t="s">
        <v>543</v>
      </c>
      <c r="O16" s="6">
        <v>43021</v>
      </c>
      <c r="P16" s="8">
        <f>IF(ISBLANK(Гарантии!$O16), "Дата не указана", YEAR(Гарантии!$O16))</f>
        <v>2017</v>
      </c>
      <c r="Q16" s="6" t="str">
        <f ca="1">IF(OR(Гарантии!$R16&gt;=TODAY(),Гарантии!$S16&gt;=TODAY(),Гарантии!$T16&gt;=TODAY(),Гарантии!$U16&gt;=TODAY(),Гарантии!$V16&gt;=TODAY(),Гарантии!$W16&gt;=TODAY(),Гарантии!$X16&gt;=TODAY(),Гарантии!$Z16&gt;=TODAY(),Гарантии!$AB16&gt;=TODAY(),Гарантии!$AD16&gt;=TODAY(),Гарантии!$AC16&gt;=TODAY(),Гарантии!$Y16&gt;=TODAY(),Гарантии!$AA16&gt;=TODAY()),"Действует", "Окончена")</f>
        <v>Окончена</v>
      </c>
      <c r="R16" s="6"/>
      <c r="S16" s="6"/>
      <c r="T16" s="6"/>
      <c r="U16" s="6"/>
      <c r="V16" s="6"/>
      <c r="W16" s="6">
        <v>44847</v>
      </c>
      <c r="X16" s="6"/>
      <c r="Y16" s="6"/>
      <c r="Z16" s="6"/>
      <c r="AA16" s="6"/>
      <c r="AB16" s="6"/>
      <c r="AC16" s="6"/>
      <c r="AD16" s="6"/>
      <c r="AE16" s="158"/>
      <c r="AF16" s="154"/>
      <c r="AG16" s="155"/>
      <c r="AH16" s="155"/>
      <c r="AI16" s="4"/>
      <c r="AJ16" s="53"/>
      <c r="AK16" s="53"/>
      <c r="AL16" s="8" t="s">
        <v>48</v>
      </c>
      <c r="AM16" s="56"/>
    </row>
    <row r="17" spans="1:45" s="51" customFormat="1" ht="48.75" hidden="1" customHeight="1">
      <c r="A17" s="13">
        <v>9</v>
      </c>
      <c r="B17" s="8"/>
      <c r="C17" s="8"/>
      <c r="D17" s="8"/>
      <c r="E17" s="8"/>
      <c r="F17" s="8"/>
      <c r="G17" s="8" t="s">
        <v>226</v>
      </c>
      <c r="H17" s="8" t="s">
        <v>7</v>
      </c>
      <c r="I17" s="89" t="s">
        <v>270</v>
      </c>
      <c r="J17" s="4" t="s">
        <v>2</v>
      </c>
      <c r="K17" s="29"/>
      <c r="L17" s="4" t="s">
        <v>521</v>
      </c>
      <c r="M17" s="8" t="s">
        <v>793</v>
      </c>
      <c r="N17" s="8" t="s">
        <v>1632</v>
      </c>
      <c r="O17" s="6">
        <v>43021</v>
      </c>
      <c r="P17" s="8">
        <f>IF(ISBLANK(Гарантии!$O17), "Дата не указана", YEAR(Гарантии!$O17))</f>
        <v>2017</v>
      </c>
      <c r="Q17" s="6" t="str">
        <f ca="1">IF(OR(Гарантии!$R17&gt;=TODAY(),Гарантии!$S17&gt;=TODAY(),Гарантии!$T17&gt;=TODAY(),Гарантии!$U17&gt;=TODAY(),Гарантии!$V17&gt;=TODAY(),Гарантии!$W17&gt;=TODAY(),Гарантии!$X17&gt;=TODAY(),Гарантии!$Z17&gt;=TODAY(),Гарантии!$AB17&gt;=TODAY(),Гарантии!$AD17&gt;=TODAY(),Гарантии!$AC17&gt;=TODAY(),Гарантии!$Y17&gt;=TODAY(),Гарантии!$AA17&gt;=TODAY()),"Действует", "Окончена")</f>
        <v>Окончена</v>
      </c>
      <c r="R17" s="6"/>
      <c r="S17" s="6"/>
      <c r="T17" s="6"/>
      <c r="U17" s="6"/>
      <c r="V17" s="6"/>
      <c r="W17" s="6">
        <v>44847</v>
      </c>
      <c r="X17" s="6"/>
      <c r="Y17" s="6"/>
      <c r="Z17" s="6"/>
      <c r="AA17" s="6"/>
      <c r="AB17" s="6"/>
      <c r="AC17" s="6"/>
      <c r="AD17" s="6"/>
      <c r="AE17" s="158"/>
      <c r="AF17" s="154"/>
      <c r="AG17" s="155"/>
      <c r="AH17" s="155"/>
      <c r="AI17" s="4"/>
      <c r="AJ17" s="53"/>
      <c r="AK17" s="53"/>
      <c r="AL17" s="8" t="s">
        <v>48</v>
      </c>
      <c r="AM17" s="56"/>
    </row>
    <row r="18" spans="1:45" s="51" customFormat="1" ht="42.75" hidden="1" customHeight="1">
      <c r="A18" s="13">
        <v>10</v>
      </c>
      <c r="B18" s="8"/>
      <c r="C18" s="8"/>
      <c r="D18" s="8"/>
      <c r="E18" s="8"/>
      <c r="F18" s="8"/>
      <c r="G18" s="8" t="s">
        <v>226</v>
      </c>
      <c r="H18" s="8" t="s">
        <v>57</v>
      </c>
      <c r="I18" s="89" t="s">
        <v>267</v>
      </c>
      <c r="J18" s="4" t="s">
        <v>2</v>
      </c>
      <c r="K18" s="29"/>
      <c r="L18" s="4" t="s">
        <v>519</v>
      </c>
      <c r="M18" s="8" t="s">
        <v>137</v>
      </c>
      <c r="N18" s="8" t="s">
        <v>547</v>
      </c>
      <c r="O18" s="6">
        <v>42957</v>
      </c>
      <c r="P18" s="8">
        <f>IF(ISBLANK(Гарантии!$O18), "Дата не указана", YEAR(Гарантии!$O18))</f>
        <v>2017</v>
      </c>
      <c r="Q18" s="6" t="str">
        <f ca="1">IF(OR(Гарантии!$R18&gt;=TODAY(),Гарантии!$S18&gt;=TODAY(),Гарантии!$T18&gt;=TODAY(),Гарантии!$U18&gt;=TODAY(),Гарантии!$V18&gt;=TODAY(),Гарантии!$W18&gt;=TODAY(),Гарантии!$X18&gt;=TODAY(),Гарантии!$Z18&gt;=TODAY(),Гарантии!$AB18&gt;=TODAY(),Гарантии!$AD18&gt;=TODAY(),Гарантии!$AC18&gt;=TODAY(),Гарантии!$Y18&gt;=TODAY(),Гарантии!$AA18&gt;=TODAY()),"Действует", "Окончена")</f>
        <v>Окончена</v>
      </c>
      <c r="R18" s="6"/>
      <c r="S18" s="6"/>
      <c r="T18" s="6"/>
      <c r="U18" s="6"/>
      <c r="V18" s="6"/>
      <c r="W18" s="6">
        <v>44783</v>
      </c>
      <c r="X18" s="6"/>
      <c r="Y18" s="6"/>
      <c r="Z18" s="6"/>
      <c r="AA18" s="6"/>
      <c r="AB18" s="6"/>
      <c r="AC18" s="6"/>
      <c r="AD18" s="6"/>
      <c r="AE18" s="158"/>
      <c r="AF18" s="154"/>
      <c r="AG18" s="155"/>
      <c r="AH18" s="155"/>
      <c r="AI18" s="4"/>
      <c r="AJ18" s="8"/>
      <c r="AK18" s="8"/>
      <c r="AL18" s="8" t="s">
        <v>53</v>
      </c>
      <c r="AM18" s="56"/>
    </row>
    <row r="19" spans="1:45" s="3" customFormat="1" ht="45.75" hidden="1" customHeight="1">
      <c r="A19" s="13">
        <v>11</v>
      </c>
      <c r="B19" s="8"/>
      <c r="C19" s="8"/>
      <c r="D19" s="8"/>
      <c r="E19" s="8"/>
      <c r="F19" s="8"/>
      <c r="G19" s="8" t="s">
        <v>226</v>
      </c>
      <c r="H19" s="8" t="s">
        <v>10</v>
      </c>
      <c r="I19" s="89" t="s">
        <v>264</v>
      </c>
      <c r="J19" s="4" t="s">
        <v>2</v>
      </c>
      <c r="K19" s="29"/>
      <c r="L19" s="4" t="s">
        <v>516</v>
      </c>
      <c r="M19" s="8" t="s">
        <v>795</v>
      </c>
      <c r="N19" s="8" t="s">
        <v>551</v>
      </c>
      <c r="O19" s="6">
        <v>42931</v>
      </c>
      <c r="P19" s="8">
        <f>IF(ISBLANK(Гарантии!$O19), "Дата не указана", YEAR(Гарантии!$O19))</f>
        <v>2017</v>
      </c>
      <c r="Q19" s="6" t="str">
        <f ca="1">IF(OR(Гарантии!$R19&gt;=TODAY(),Гарантии!$S19&gt;=TODAY(),Гарантии!$T19&gt;=TODAY(),Гарантии!$U19&gt;=TODAY(),Гарантии!$V19&gt;=TODAY(),Гарантии!$W19&gt;=TODAY(),Гарантии!$X19&gt;=TODAY(),Гарантии!$Z19&gt;=TODAY(),Гарантии!$AB19&gt;=TODAY(),Гарантии!$AD19&gt;=TODAY(),Гарантии!$AC19&gt;=TODAY(),Гарантии!$Y19&gt;=TODAY(),Гарантии!$AA19&gt;=TODAY()),"Действует", "Окончена")</f>
        <v>Окончена</v>
      </c>
      <c r="R19" s="6"/>
      <c r="S19" s="6"/>
      <c r="T19" s="6"/>
      <c r="U19" s="6"/>
      <c r="V19" s="6"/>
      <c r="W19" s="6">
        <v>44757</v>
      </c>
      <c r="X19" s="6"/>
      <c r="Y19" s="6"/>
      <c r="Z19" s="6"/>
      <c r="AA19" s="6"/>
      <c r="AB19" s="6"/>
      <c r="AC19" s="6"/>
      <c r="AD19" s="6"/>
      <c r="AE19" s="159"/>
      <c r="AF19" s="154"/>
      <c r="AG19" s="155"/>
      <c r="AH19" s="155"/>
      <c r="AI19" s="4"/>
      <c r="AJ19" s="6"/>
      <c r="AK19" s="6"/>
      <c r="AL19" s="8" t="s">
        <v>80</v>
      </c>
      <c r="AM19" s="56"/>
    </row>
    <row r="20" spans="1:45" s="3" customFormat="1" ht="84.75" hidden="1" customHeight="1">
      <c r="A20" s="13">
        <v>12</v>
      </c>
      <c r="B20" s="8"/>
      <c r="C20" s="8"/>
      <c r="D20" s="8"/>
      <c r="E20" s="8"/>
      <c r="F20" s="8"/>
      <c r="G20" s="8" t="s">
        <v>226</v>
      </c>
      <c r="H20" s="8" t="s">
        <v>10</v>
      </c>
      <c r="I20" s="89" t="s">
        <v>263</v>
      </c>
      <c r="J20" s="4" t="s">
        <v>2</v>
      </c>
      <c r="K20" s="29"/>
      <c r="L20" s="4" t="s">
        <v>515</v>
      </c>
      <c r="M20" s="8" t="s">
        <v>795</v>
      </c>
      <c r="N20" s="8" t="s">
        <v>552</v>
      </c>
      <c r="O20" s="6">
        <v>42931</v>
      </c>
      <c r="P20" s="8">
        <f>IF(ISBLANK(Гарантии!$O20), "Дата не указана", YEAR(Гарантии!$O20))</f>
        <v>2017</v>
      </c>
      <c r="Q20" s="6" t="str">
        <f ca="1">IF(OR(Гарантии!$R20&gt;=TODAY(),Гарантии!$S20&gt;=TODAY(),Гарантии!$T20&gt;=TODAY(),Гарантии!$U20&gt;=TODAY(),Гарантии!$V20&gt;=TODAY(),Гарантии!$W20&gt;=TODAY(),Гарантии!$X20&gt;=TODAY(),Гарантии!$Z20&gt;=TODAY(),Гарантии!$AB20&gt;=TODAY(),Гарантии!$AD20&gt;=TODAY(),Гарантии!$AC20&gt;=TODAY(),Гарантии!$Y20&gt;=TODAY(),Гарантии!$AA20&gt;=TODAY()),"Действует", "Окончена")</f>
        <v>Окончена</v>
      </c>
      <c r="R20" s="6"/>
      <c r="S20" s="6"/>
      <c r="T20" s="6"/>
      <c r="U20" s="6"/>
      <c r="V20" s="6"/>
      <c r="W20" s="6">
        <v>44757</v>
      </c>
      <c r="X20" s="6"/>
      <c r="Y20" s="6"/>
      <c r="Z20" s="6"/>
      <c r="AA20" s="6"/>
      <c r="AB20" s="6"/>
      <c r="AC20" s="6"/>
      <c r="AD20" s="6"/>
      <c r="AE20" s="159"/>
      <c r="AF20" s="154"/>
      <c r="AG20" s="155"/>
      <c r="AH20" s="155"/>
      <c r="AI20" s="4"/>
      <c r="AJ20" s="6"/>
      <c r="AK20" s="6"/>
      <c r="AL20" s="8" t="s">
        <v>80</v>
      </c>
      <c r="AM20" s="56"/>
    </row>
    <row r="21" spans="1:45" s="3" customFormat="1" ht="24.75" hidden="1" customHeight="1">
      <c r="A21" s="13">
        <v>13</v>
      </c>
      <c r="B21" s="8"/>
      <c r="C21" s="8"/>
      <c r="D21" s="8"/>
      <c r="E21" s="8"/>
      <c r="F21" s="8"/>
      <c r="G21" s="8" t="s">
        <v>226</v>
      </c>
      <c r="H21" s="8" t="s">
        <v>10</v>
      </c>
      <c r="I21" s="89" t="s">
        <v>265</v>
      </c>
      <c r="J21" s="4" t="s">
        <v>2</v>
      </c>
      <c r="K21" s="29"/>
      <c r="L21" s="4" t="s">
        <v>517</v>
      </c>
      <c r="M21" s="8" t="s">
        <v>795</v>
      </c>
      <c r="N21" s="8" t="s">
        <v>550</v>
      </c>
      <c r="O21" s="6">
        <v>43004</v>
      </c>
      <c r="P21" s="8">
        <f>IF(ISBLANK(Гарантии!$O21), "Дата не указана", YEAR(Гарантии!$O21))</f>
        <v>2017</v>
      </c>
      <c r="Q21" s="6" t="str">
        <f ca="1">IF(OR(Гарантии!$R21&gt;=TODAY(),Гарантии!$S21&gt;=TODAY(),Гарантии!$T21&gt;=TODAY(),Гарантии!$U21&gt;=TODAY(),Гарантии!$V21&gt;=TODAY(),Гарантии!$W21&gt;=TODAY(),Гарантии!$X21&gt;=TODAY(),Гарантии!$Z21&gt;=TODAY(),Гарантии!$AB21&gt;=TODAY(),Гарантии!$AD21&gt;=TODAY(),Гарантии!$AC21&gt;=TODAY(),Гарантии!$Y21&gt;=TODAY(),Гарантии!$AA21&gt;=TODAY()),"Действует", "Окончена")</f>
        <v>Окончена</v>
      </c>
      <c r="R21" s="6"/>
      <c r="S21" s="6"/>
      <c r="T21" s="6"/>
      <c r="U21" s="6"/>
      <c r="V21" s="6"/>
      <c r="W21" s="6">
        <v>44830</v>
      </c>
      <c r="X21" s="6"/>
      <c r="Y21" s="6"/>
      <c r="Z21" s="6"/>
      <c r="AA21" s="6"/>
      <c r="AB21" s="6"/>
      <c r="AC21" s="6"/>
      <c r="AD21" s="6"/>
      <c r="AE21" s="159"/>
      <c r="AF21" s="154"/>
      <c r="AG21" s="155"/>
      <c r="AH21" s="155"/>
      <c r="AI21" s="4"/>
      <c r="AJ21" s="6"/>
      <c r="AK21" s="6"/>
      <c r="AL21" s="8" t="s">
        <v>80</v>
      </c>
      <c r="AM21" s="56"/>
    </row>
    <row r="22" spans="1:45" s="3" customFormat="1" ht="163.5" hidden="1" customHeight="1">
      <c r="A22" s="13">
        <v>14</v>
      </c>
      <c r="B22" s="8"/>
      <c r="C22" s="8"/>
      <c r="D22" s="8"/>
      <c r="E22" s="8"/>
      <c r="F22" s="8"/>
      <c r="G22" s="8" t="s">
        <v>219</v>
      </c>
      <c r="H22" s="8" t="s">
        <v>34</v>
      </c>
      <c r="I22" s="89" t="s">
        <v>272</v>
      </c>
      <c r="J22" s="4" t="s">
        <v>2</v>
      </c>
      <c r="K22" s="4">
        <v>1.72</v>
      </c>
      <c r="L22" s="19" t="s">
        <v>525</v>
      </c>
      <c r="M22" s="8" t="s">
        <v>172</v>
      </c>
      <c r="N22" s="8" t="s">
        <v>541</v>
      </c>
      <c r="O22" s="6">
        <v>42962</v>
      </c>
      <c r="P22" s="8">
        <f>IF(ISBLANK(Гарантии!$O22), "Дата не указана", YEAR(Гарантии!$O22))</f>
        <v>2017</v>
      </c>
      <c r="Q22" s="6" t="str">
        <f ca="1">IF(OR(Гарантии!$R22&gt;=TODAY(),Гарантии!$S22&gt;=TODAY(),Гарантии!$T22&gt;=TODAY(),Гарантии!$U22&gt;=TODAY(),Гарантии!$V22&gt;=TODAY(),Гарантии!$W22&gt;=TODAY(),Гарантии!$X22&gt;=TODAY(),Гарантии!$Z22&gt;=TODAY(),Гарантии!$AB22&gt;=TODAY(),Гарантии!$AD22&gt;=TODAY(),Гарантии!$AC22&gt;=TODAY(),Гарантии!$Y22&gt;=TODAY(),Гарантии!$AA22&gt;=TODAY()),"Действует", "Окончена")</f>
        <v>Окончена</v>
      </c>
      <c r="R22" s="6"/>
      <c r="S22" s="6"/>
      <c r="T22" s="6"/>
      <c r="U22" s="6"/>
      <c r="V22" s="6"/>
      <c r="W22" s="6">
        <v>44788</v>
      </c>
      <c r="X22" s="6"/>
      <c r="Y22" s="6"/>
      <c r="Z22" s="6"/>
      <c r="AA22" s="6"/>
      <c r="AB22" s="6"/>
      <c r="AC22" s="6"/>
      <c r="AD22" s="6"/>
      <c r="AE22" s="158"/>
      <c r="AF22" s="156"/>
      <c r="AG22" s="155"/>
      <c r="AH22" s="155"/>
      <c r="AI22" s="4"/>
      <c r="AJ22" s="57"/>
      <c r="AK22" s="57"/>
      <c r="AL22" s="4" t="s">
        <v>177</v>
      </c>
      <c r="AM22" s="56"/>
    </row>
    <row r="23" spans="1:45" s="51" customFormat="1" ht="42" hidden="1">
      <c r="A23" s="13">
        <v>15</v>
      </c>
      <c r="B23" s="19"/>
      <c r="C23" s="19"/>
      <c r="D23" s="19"/>
      <c r="E23" s="19"/>
      <c r="F23" s="19"/>
      <c r="G23" s="8" t="s">
        <v>226</v>
      </c>
      <c r="H23" s="19" t="s">
        <v>35</v>
      </c>
      <c r="I23" s="89" t="s">
        <v>261</v>
      </c>
      <c r="J23" s="4" t="s">
        <v>2</v>
      </c>
      <c r="K23" s="29"/>
      <c r="L23" s="119" t="s">
        <v>63</v>
      </c>
      <c r="M23" s="1" t="s">
        <v>27</v>
      </c>
      <c r="N23" s="8" t="s">
        <v>554</v>
      </c>
      <c r="O23" s="6">
        <v>42931</v>
      </c>
      <c r="P23" s="8">
        <f>IF(ISBLANK(Гарантии!$O23), "Дата не указана", YEAR(Гарантии!$O23))</f>
        <v>2017</v>
      </c>
      <c r="Q23" s="6" t="str">
        <f ca="1">IF(OR(Гарантии!$R23&gt;=TODAY(),Гарантии!$S23&gt;=TODAY(),Гарантии!$T23&gt;=TODAY(),Гарантии!$U23&gt;=TODAY(),Гарантии!$V23&gt;=TODAY(),Гарантии!$W23&gt;=TODAY(),Гарантии!$X23&gt;=TODAY(),Гарантии!$Z23&gt;=TODAY(),Гарантии!$AB23&gt;=TODAY(),Гарантии!$AD23&gt;=TODAY(),Гарантии!$AC23&gt;=TODAY(),Гарантии!$Y23&gt;=TODAY(),Гарантии!$AA23&gt;=TODAY()),"Действует", "Окончена")</f>
        <v>Окончена</v>
      </c>
      <c r="R23" s="6"/>
      <c r="S23" s="6"/>
      <c r="T23" s="6"/>
      <c r="U23" s="6"/>
      <c r="V23" s="6"/>
      <c r="W23" s="6">
        <v>44757</v>
      </c>
      <c r="X23" s="6"/>
      <c r="Y23" s="6"/>
      <c r="Z23" s="6"/>
      <c r="AA23" s="6"/>
      <c r="AB23" s="6"/>
      <c r="AC23" s="6"/>
      <c r="AD23" s="6"/>
      <c r="AE23" s="153"/>
      <c r="AF23" s="156"/>
      <c r="AG23" s="155"/>
      <c r="AH23" s="155"/>
      <c r="AI23" s="4"/>
      <c r="AJ23" s="53"/>
      <c r="AK23" s="53"/>
      <c r="AL23" s="4" t="s">
        <v>179</v>
      </c>
      <c r="AM23" s="56"/>
    </row>
    <row r="24" spans="1:45" s="51" customFormat="1" ht="46.5" hidden="1" customHeight="1">
      <c r="A24" s="13">
        <v>16</v>
      </c>
      <c r="B24" s="19"/>
      <c r="C24" s="19"/>
      <c r="D24" s="19"/>
      <c r="E24" s="19"/>
      <c r="F24" s="19"/>
      <c r="G24" s="2" t="s">
        <v>224</v>
      </c>
      <c r="H24" s="19" t="s">
        <v>46</v>
      </c>
      <c r="I24" s="89" t="s">
        <v>294</v>
      </c>
      <c r="J24" s="4" t="s">
        <v>102</v>
      </c>
      <c r="K24" s="97">
        <v>1</v>
      </c>
      <c r="L24" s="120" t="s">
        <v>468</v>
      </c>
      <c r="M24" s="4" t="s">
        <v>92</v>
      </c>
      <c r="N24" s="4" t="s">
        <v>676</v>
      </c>
      <c r="O24" s="6">
        <v>42931</v>
      </c>
      <c r="P24" s="8">
        <f>IF(ISBLANK(Гарантии!$O24), "Дата не указана", YEAR(Гарантии!$O24))</f>
        <v>2017</v>
      </c>
      <c r="Q24" s="6" t="str">
        <f ca="1">IF(OR(Гарантии!$R24&gt;=TODAY(),Гарантии!$S24&gt;=TODAY(),Гарантии!$T24&gt;=TODAY(),Гарантии!$U24&gt;=TODAY(),Гарантии!$V24&gt;=TODAY(),Гарантии!$W24&gt;=TODAY(),Гарантии!$X24&gt;=TODAY(),Гарантии!$Z24&gt;=TODAY(),Гарантии!$AB24&gt;=TODAY(),Гарантии!$AD24&gt;=TODAY(),Гарантии!$AC24&gt;=TODAY(),Гарантии!$Y24&gt;=TODAY(),Гарантии!$AA24&gt;=TODAY()),"Действует", "Окончена")</f>
        <v>Окончена</v>
      </c>
      <c r="R24" s="6"/>
      <c r="S24" s="6"/>
      <c r="T24" s="6"/>
      <c r="U24" s="6"/>
      <c r="V24" s="6"/>
      <c r="W24" s="6">
        <v>44757</v>
      </c>
      <c r="X24" s="6"/>
      <c r="Y24" s="6"/>
      <c r="Z24" s="6"/>
      <c r="AA24" s="6"/>
      <c r="AB24" s="6"/>
      <c r="AC24" s="6"/>
      <c r="AD24" s="6"/>
      <c r="AE24" s="158"/>
      <c r="AF24" s="154"/>
      <c r="AG24" s="155"/>
      <c r="AH24" s="155"/>
      <c r="AI24" s="33"/>
      <c r="AJ24" s="33"/>
      <c r="AK24" s="53"/>
      <c r="AL24" s="8" t="s">
        <v>75</v>
      </c>
      <c r="AM24" s="53"/>
      <c r="AN24" s="37"/>
      <c r="AO24" s="37"/>
      <c r="AP24" s="37"/>
      <c r="AQ24" s="38"/>
      <c r="AR24" s="22"/>
      <c r="AS24" s="23"/>
    </row>
    <row r="25" spans="1:45" s="51" customFormat="1" ht="34.5" hidden="1" customHeight="1">
      <c r="A25" s="13">
        <v>17</v>
      </c>
      <c r="B25" s="19"/>
      <c r="C25" s="19"/>
      <c r="D25" s="19"/>
      <c r="E25" s="19"/>
      <c r="F25" s="19"/>
      <c r="G25" s="2" t="s">
        <v>224</v>
      </c>
      <c r="H25" s="19" t="s">
        <v>46</v>
      </c>
      <c r="I25" s="89" t="s">
        <v>294</v>
      </c>
      <c r="J25" s="4" t="s">
        <v>102</v>
      </c>
      <c r="K25" s="97">
        <v>1</v>
      </c>
      <c r="L25" s="120" t="s">
        <v>467</v>
      </c>
      <c r="M25" s="4" t="s">
        <v>92</v>
      </c>
      <c r="N25" s="4" t="s">
        <v>677</v>
      </c>
      <c r="O25" s="6">
        <v>42931</v>
      </c>
      <c r="P25" s="8">
        <f>IF(ISBLANK(Гарантии!$O25), "Дата не указана", YEAR(Гарантии!$O25))</f>
        <v>2017</v>
      </c>
      <c r="Q25" s="6" t="str">
        <f ca="1">IF(OR(Гарантии!$R25&gt;=TODAY(),Гарантии!$S25&gt;=TODAY(),Гарантии!$T25&gt;=TODAY(),Гарантии!$U25&gt;=TODAY(),Гарантии!$V25&gt;=TODAY(),Гарантии!$W25&gt;=TODAY(),Гарантии!$X25&gt;=TODAY(),Гарантии!$Z25&gt;=TODAY(),Гарантии!$AB25&gt;=TODAY(),Гарантии!$AD25&gt;=TODAY(),Гарантии!$AC25&gt;=TODAY(),Гарантии!$Y25&gt;=TODAY(),Гарантии!$AA25&gt;=TODAY()),"Действует", "Окончена")</f>
        <v>Окончена</v>
      </c>
      <c r="R25" s="6"/>
      <c r="S25" s="6"/>
      <c r="T25" s="6"/>
      <c r="U25" s="6"/>
      <c r="V25" s="6"/>
      <c r="W25" s="6">
        <v>44757</v>
      </c>
      <c r="X25" s="6"/>
      <c r="Y25" s="6"/>
      <c r="Z25" s="6"/>
      <c r="AA25" s="6"/>
      <c r="AB25" s="6"/>
      <c r="AC25" s="6"/>
      <c r="AD25" s="6"/>
      <c r="AE25" s="158"/>
      <c r="AF25" s="154"/>
      <c r="AG25" s="155"/>
      <c r="AH25" s="155"/>
      <c r="AI25" s="33"/>
      <c r="AJ25" s="33"/>
      <c r="AK25" s="53"/>
      <c r="AL25" s="8" t="s">
        <v>75</v>
      </c>
      <c r="AM25" s="53"/>
      <c r="AN25" s="37"/>
      <c r="AO25" s="37"/>
      <c r="AP25" s="37"/>
      <c r="AQ25" s="38"/>
      <c r="AR25" s="22"/>
      <c r="AS25" s="23"/>
    </row>
    <row r="26" spans="1:45" s="51" customFormat="1" ht="155.25" hidden="1" customHeight="1">
      <c r="A26" s="13">
        <v>18</v>
      </c>
      <c r="B26" s="2" t="s">
        <v>815</v>
      </c>
      <c r="C26" s="2"/>
      <c r="D26" s="2"/>
      <c r="E26" s="2"/>
      <c r="F26" s="19"/>
      <c r="G26" s="8" t="s">
        <v>219</v>
      </c>
      <c r="H26" s="2" t="s">
        <v>21</v>
      </c>
      <c r="I26" s="85" t="s">
        <v>845</v>
      </c>
      <c r="J26" s="4" t="s">
        <v>102</v>
      </c>
      <c r="K26" s="97">
        <v>1.7555700000000001</v>
      </c>
      <c r="L26" s="11" t="s">
        <v>1356</v>
      </c>
      <c r="M26" s="8" t="s">
        <v>172</v>
      </c>
      <c r="N26" s="8" t="s">
        <v>562</v>
      </c>
      <c r="O26" s="6">
        <v>43003</v>
      </c>
      <c r="P26" s="8">
        <f>IF(ISBLANK(Гарантии!$O26), "Дата не указана", YEAR(Гарантии!$O26))</f>
        <v>2017</v>
      </c>
      <c r="Q26" s="6" t="str">
        <f ca="1">IF(OR(Гарантии!$R26&gt;=TODAY(),Гарантии!$S26&gt;=TODAY(),Гарантии!$T26&gt;=TODAY(),Гарантии!$U26&gt;=TODAY(),Гарантии!$V26&gt;=TODAY(),Гарантии!$W26&gt;=TODAY(),Гарантии!$X26&gt;=TODAY(),Гарантии!$Z26&gt;=TODAY(),Гарантии!$AB26&gt;=TODAY(),Гарантии!$AD26&gt;=TODAY(),Гарантии!$AC26&gt;=TODAY(),Гарантии!$Y26&gt;=TODAY(),Гарантии!$AA26&gt;=TODAY()),"Действует", "Окончена")</f>
        <v>Окончена</v>
      </c>
      <c r="R26" s="6"/>
      <c r="S26" s="6"/>
      <c r="T26" s="6"/>
      <c r="U26" s="6"/>
      <c r="V26" s="6"/>
      <c r="W26" s="6">
        <v>44829</v>
      </c>
      <c r="X26" s="6"/>
      <c r="Y26" s="6"/>
      <c r="Z26" s="6"/>
      <c r="AA26" s="6"/>
      <c r="AB26" s="6"/>
      <c r="AC26" s="6"/>
      <c r="AD26" s="6"/>
      <c r="AE26" s="153"/>
      <c r="AF26" s="156"/>
      <c r="AG26" s="124"/>
      <c r="AH26" s="124"/>
      <c r="AI26" s="8"/>
      <c r="AJ26" s="6"/>
      <c r="AK26" s="7"/>
      <c r="AL26" s="8" t="s">
        <v>77</v>
      </c>
      <c r="AM26" s="80"/>
      <c r="AN26" s="37"/>
      <c r="AO26" s="37"/>
      <c r="AP26" s="37"/>
      <c r="AQ26" s="38"/>
      <c r="AR26" s="22"/>
      <c r="AS26" s="23"/>
    </row>
    <row r="27" spans="1:45" s="51" customFormat="1" ht="28" hidden="1">
      <c r="A27" s="13">
        <v>19</v>
      </c>
      <c r="B27" s="2"/>
      <c r="C27" s="2"/>
      <c r="D27" s="2"/>
      <c r="E27" s="2"/>
      <c r="F27" s="2"/>
      <c r="G27" s="2" t="s">
        <v>224</v>
      </c>
      <c r="H27" s="2" t="s">
        <v>21</v>
      </c>
      <c r="I27" s="82" t="s">
        <v>300</v>
      </c>
      <c r="J27" s="5" t="s">
        <v>102</v>
      </c>
      <c r="K27" s="12">
        <v>1.6</v>
      </c>
      <c r="L27" s="4" t="s">
        <v>398</v>
      </c>
      <c r="M27" s="12" t="s">
        <v>52</v>
      </c>
      <c r="N27" s="8" t="s">
        <v>695</v>
      </c>
      <c r="O27" s="6">
        <v>43003</v>
      </c>
      <c r="P27" s="8">
        <f>IF(ISBLANK(Гарантии!$O27), "Дата не указана", YEAR(Гарантии!$O27))</f>
        <v>2017</v>
      </c>
      <c r="Q27" s="6" t="str">
        <f ca="1">IF(OR(Гарантии!$R27&gt;=TODAY(),Гарантии!$S27&gt;=TODAY(),Гарантии!$T27&gt;=TODAY(),Гарантии!$U27&gt;=TODAY(),Гарантии!$V27&gt;=TODAY(),Гарантии!$W27&gt;=TODAY(),Гарантии!$X27&gt;=TODAY(),Гарантии!$Z27&gt;=TODAY(),Гарантии!$AB27&gt;=TODAY(),Гарантии!$AD27&gt;=TODAY(),Гарантии!$AC27&gt;=TODAY(),Гарантии!$Y27&gt;=TODAY(),Гарантии!$AA27&gt;=TODAY()),"Действует", "Окончена")</f>
        <v>Окончена</v>
      </c>
      <c r="R27" s="6"/>
      <c r="S27" s="6"/>
      <c r="T27" s="6"/>
      <c r="U27" s="6"/>
      <c r="V27" s="6"/>
      <c r="W27" s="6"/>
      <c r="X27" s="6">
        <v>44829</v>
      </c>
      <c r="Y27" s="6"/>
      <c r="Z27" s="6"/>
      <c r="AA27" s="6"/>
      <c r="AB27" s="6"/>
      <c r="AC27" s="6"/>
      <c r="AD27" s="6"/>
      <c r="AE27" s="153"/>
      <c r="AF27" s="156"/>
      <c r="AG27" s="124"/>
      <c r="AH27" s="155"/>
      <c r="AI27" s="33"/>
      <c r="AJ27" s="13"/>
      <c r="AK27" s="7"/>
      <c r="AL27" s="6" t="s">
        <v>55</v>
      </c>
      <c r="AM27" s="8"/>
      <c r="AN27" s="37"/>
      <c r="AO27" s="37"/>
      <c r="AP27" s="37"/>
      <c r="AQ27" s="38"/>
      <c r="AR27" s="22"/>
      <c r="AS27" s="23"/>
    </row>
    <row r="28" spans="1:45" s="51" customFormat="1" ht="42.75" hidden="1" customHeight="1">
      <c r="A28" s="13">
        <v>20</v>
      </c>
      <c r="B28" s="2"/>
      <c r="C28" s="2"/>
      <c r="D28" s="2"/>
      <c r="E28" s="2"/>
      <c r="F28" s="2"/>
      <c r="G28" s="2" t="s">
        <v>224</v>
      </c>
      <c r="H28" s="2" t="s">
        <v>21</v>
      </c>
      <c r="I28" s="82" t="s">
        <v>300</v>
      </c>
      <c r="J28" s="5" t="s">
        <v>102</v>
      </c>
      <c r="K28" s="12">
        <v>1.58</v>
      </c>
      <c r="L28" s="4" t="s">
        <v>397</v>
      </c>
      <c r="M28" s="12" t="s">
        <v>52</v>
      </c>
      <c r="N28" s="8" t="s">
        <v>694</v>
      </c>
      <c r="O28" s="6">
        <v>43010</v>
      </c>
      <c r="P28" s="8">
        <f>IF(ISBLANK(Гарантии!$O28), "Дата не указана", YEAR(Гарантии!$O28))</f>
        <v>2017</v>
      </c>
      <c r="Q28" s="6" t="str">
        <f ca="1">IF(OR(Гарантии!$R28&gt;=TODAY(),Гарантии!$S28&gt;=TODAY(),Гарантии!$T28&gt;=TODAY(),Гарантии!$U28&gt;=TODAY(),Гарантии!$V28&gt;=TODAY(),Гарантии!$W28&gt;=TODAY(),Гарантии!$X28&gt;=TODAY(),Гарантии!$Z28&gt;=TODAY(),Гарантии!$AB28&gt;=TODAY(),Гарантии!$AD28&gt;=TODAY(),Гарантии!$AC28&gt;=TODAY(),Гарантии!$Y28&gt;=TODAY(),Гарантии!$AA28&gt;=TODAY()),"Действует", "Окончена")</f>
        <v>Окончена</v>
      </c>
      <c r="R28" s="6"/>
      <c r="S28" s="6"/>
      <c r="T28" s="6"/>
      <c r="U28" s="6"/>
      <c r="V28" s="6"/>
      <c r="W28" s="6">
        <v>44836</v>
      </c>
      <c r="X28" s="6"/>
      <c r="Y28" s="6"/>
      <c r="Z28" s="6"/>
      <c r="AA28" s="6"/>
      <c r="AB28" s="6"/>
      <c r="AC28" s="6"/>
      <c r="AD28" s="6"/>
      <c r="AE28" s="153"/>
      <c r="AF28" s="156"/>
      <c r="AG28" s="124"/>
      <c r="AH28" s="155"/>
      <c r="AI28" s="33"/>
      <c r="AJ28" s="13"/>
      <c r="AK28" s="7"/>
      <c r="AL28" s="6" t="s">
        <v>55</v>
      </c>
      <c r="AM28" s="8"/>
      <c r="AN28" s="37"/>
      <c r="AO28" s="37"/>
      <c r="AP28" s="37"/>
      <c r="AQ28" s="38"/>
      <c r="AR28" s="22"/>
      <c r="AS28" s="23"/>
    </row>
    <row r="29" spans="1:45" s="51" customFormat="1" ht="46.5" hidden="1" customHeight="1">
      <c r="A29" s="13">
        <v>21</v>
      </c>
      <c r="B29" s="2" t="s">
        <v>815</v>
      </c>
      <c r="C29" s="2"/>
      <c r="D29" s="2"/>
      <c r="E29" s="61" t="s">
        <v>846</v>
      </c>
      <c r="F29" s="19" t="s">
        <v>227</v>
      </c>
      <c r="G29" s="8" t="s">
        <v>219</v>
      </c>
      <c r="H29" s="2" t="s">
        <v>21</v>
      </c>
      <c r="I29" s="82" t="s">
        <v>240</v>
      </c>
      <c r="J29" s="5" t="s">
        <v>102</v>
      </c>
      <c r="K29" s="97">
        <v>4.7699999999999996</v>
      </c>
      <c r="L29" s="4" t="s">
        <v>329</v>
      </c>
      <c r="M29" s="8" t="s">
        <v>172</v>
      </c>
      <c r="N29" s="8" t="s">
        <v>780</v>
      </c>
      <c r="O29" s="6">
        <v>43054</v>
      </c>
      <c r="P29" s="8">
        <f>IF(ISBLANK(Гарантии!$O29), "Дата не указана", YEAR(Гарантии!$O29))</f>
        <v>2017</v>
      </c>
      <c r="Q29" s="6" t="str">
        <f ca="1">IF(OR(Гарантии!$R29&gt;=TODAY(),Гарантии!$S29&gt;=TODAY(),Гарантии!$T29&gt;=TODAY(),Гарантии!$U29&gt;=TODAY(),Гарантии!$V29&gt;=TODAY(),Гарантии!$W29&gt;=TODAY(),Гарантии!$X29&gt;=TODAY(),Гарантии!$Z29&gt;=TODAY(),Гарантии!$AB29&gt;=TODAY(),Гарантии!$AD29&gt;=TODAY(),Гарантии!$AC29&gt;=TODAY(),Гарантии!$Y29&gt;=TODAY(),Гарантии!$AA29&gt;=TODAY()),"Действует", "Окончена")</f>
        <v>Окончена</v>
      </c>
      <c r="R29" s="6"/>
      <c r="S29" s="6"/>
      <c r="T29" s="6"/>
      <c r="U29" s="6"/>
      <c r="V29" s="6"/>
      <c r="W29" s="6"/>
      <c r="X29" s="6">
        <v>44880</v>
      </c>
      <c r="Y29" s="6"/>
      <c r="Z29" s="6"/>
      <c r="AA29" s="6"/>
      <c r="AB29" s="6"/>
      <c r="AC29" s="6"/>
      <c r="AD29" s="6"/>
      <c r="AE29" s="158"/>
      <c r="AF29" s="156"/>
      <c r="AG29" s="155"/>
      <c r="AH29" s="155"/>
      <c r="AI29" s="4"/>
      <c r="AJ29" s="8"/>
      <c r="AK29" s="7"/>
      <c r="AL29" s="8" t="s">
        <v>47</v>
      </c>
      <c r="AM29" s="6"/>
      <c r="AN29" s="37"/>
      <c r="AO29" s="37"/>
      <c r="AP29" s="37"/>
      <c r="AQ29" s="38"/>
      <c r="AR29" s="22"/>
      <c r="AS29" s="23"/>
    </row>
    <row r="30" spans="1:45" s="51" customFormat="1" ht="28" hidden="1">
      <c r="A30" s="13">
        <v>22</v>
      </c>
      <c r="B30" s="8"/>
      <c r="C30" s="8"/>
      <c r="D30" s="8"/>
      <c r="E30" s="8"/>
      <c r="F30" s="8"/>
      <c r="G30" s="8" t="s">
        <v>226</v>
      </c>
      <c r="H30" s="8" t="s">
        <v>11</v>
      </c>
      <c r="I30" s="89" t="s">
        <v>255</v>
      </c>
      <c r="J30" s="4" t="s">
        <v>2</v>
      </c>
      <c r="K30" s="29"/>
      <c r="L30" s="4" t="s">
        <v>511</v>
      </c>
      <c r="M30" s="8" t="s">
        <v>82</v>
      </c>
      <c r="N30" s="8" t="s">
        <v>566</v>
      </c>
      <c r="O30" s="6">
        <v>42931</v>
      </c>
      <c r="P30" s="8">
        <f>IF(ISBLANK(Гарантии!$O30), "Дата не указана", YEAR(Гарантии!$O30))</f>
        <v>2017</v>
      </c>
      <c r="Q30" s="6" t="str">
        <f ca="1">IF(OR(Гарантии!$R30&gt;=TODAY(),Гарантии!$S30&gt;=TODAY(),Гарантии!$T30&gt;=TODAY(),Гарантии!$U30&gt;=TODAY(),Гарантии!$V30&gt;=TODAY(),Гарантии!$W30&gt;=TODAY(),Гарантии!$X30&gt;=TODAY(),Гарантии!$Z30&gt;=TODAY(),Гарантии!$AB30&gt;=TODAY(),Гарантии!$AD30&gt;=TODAY(),Гарантии!$AC30&gt;=TODAY(),Гарантии!$Y30&gt;=TODAY(),Гарантии!$AA30&gt;=TODAY()),"Действует", "Окончена")</f>
        <v>Окончена</v>
      </c>
      <c r="R30" s="6"/>
      <c r="S30" s="6"/>
      <c r="T30" s="6"/>
      <c r="U30" s="6"/>
      <c r="V30" s="6"/>
      <c r="W30" s="6">
        <v>44757</v>
      </c>
      <c r="X30" s="6"/>
      <c r="Y30" s="6"/>
      <c r="Z30" s="6"/>
      <c r="AA30" s="6"/>
      <c r="AB30" s="6"/>
      <c r="AC30" s="6"/>
      <c r="AD30" s="6"/>
      <c r="AE30" s="153"/>
      <c r="AF30" s="156"/>
      <c r="AG30" s="155"/>
      <c r="AH30" s="155"/>
      <c r="AI30" s="4"/>
      <c r="AJ30" s="8"/>
      <c r="AK30" s="8"/>
      <c r="AL30" s="4" t="s">
        <v>78</v>
      </c>
      <c r="AM30" s="80"/>
      <c r="AN30" s="37"/>
      <c r="AO30" s="37"/>
      <c r="AP30" s="37"/>
      <c r="AQ30" s="38"/>
      <c r="AR30" s="22"/>
      <c r="AS30" s="23"/>
    </row>
    <row r="31" spans="1:45" s="51" customFormat="1" ht="45" hidden="1" customHeight="1">
      <c r="A31" s="13">
        <v>23</v>
      </c>
      <c r="B31" s="2"/>
      <c r="C31" s="2"/>
      <c r="D31" s="2"/>
      <c r="E31" s="8"/>
      <c r="F31" s="2"/>
      <c r="G31" s="8" t="s">
        <v>226</v>
      </c>
      <c r="H31" s="2" t="s">
        <v>36</v>
      </c>
      <c r="I31" s="89" t="s">
        <v>253</v>
      </c>
      <c r="J31" s="4" t="s">
        <v>2</v>
      </c>
      <c r="K31" s="61"/>
      <c r="L31" s="4" t="s">
        <v>64</v>
      </c>
      <c r="M31" s="8" t="s">
        <v>137</v>
      </c>
      <c r="N31" s="8" t="s">
        <v>568</v>
      </c>
      <c r="O31" s="6">
        <v>42941</v>
      </c>
      <c r="P31" s="8">
        <f>IF(ISBLANK(Гарантии!$O31), "Дата не указана", YEAR(Гарантии!$O31))</f>
        <v>2017</v>
      </c>
      <c r="Q31" s="6" t="str">
        <f ca="1">IF(OR(Гарантии!$R31&gt;=TODAY(),Гарантии!$S31&gt;=TODAY(),Гарантии!$T31&gt;=TODAY(),Гарантии!$U31&gt;=TODAY(),Гарантии!$V31&gt;=TODAY(),Гарантии!$W31&gt;=TODAY(),Гарантии!$X31&gt;=TODAY(),Гарантии!$Z31&gt;=TODAY(),Гарантии!$AB31&gt;=TODAY(),Гарантии!$AD31&gt;=TODAY(),Гарантии!$AC31&gt;=TODAY(),Гарантии!$Y31&gt;=TODAY(),Гарантии!$AA31&gt;=TODAY()),"Действует", "Окончена")</f>
        <v>Окончена</v>
      </c>
      <c r="R31" s="6"/>
      <c r="S31" s="6"/>
      <c r="T31" s="6"/>
      <c r="U31" s="6"/>
      <c r="V31" s="6"/>
      <c r="W31" s="6">
        <v>44767</v>
      </c>
      <c r="X31" s="6"/>
      <c r="Y31" s="6"/>
      <c r="Z31" s="6"/>
      <c r="AA31" s="6"/>
      <c r="AB31" s="6"/>
      <c r="AC31" s="6"/>
      <c r="AD31" s="6"/>
      <c r="AE31" s="159"/>
      <c r="AF31" s="156"/>
      <c r="AG31" s="155"/>
      <c r="AH31" s="155"/>
      <c r="AI31" s="4"/>
      <c r="AJ31" s="62"/>
      <c r="AK31" s="62"/>
      <c r="AL31" s="8" t="s">
        <v>76</v>
      </c>
      <c r="AM31" s="80"/>
      <c r="AN31" s="37"/>
      <c r="AO31" s="37"/>
      <c r="AP31" s="37"/>
      <c r="AQ31" s="38"/>
      <c r="AR31" s="22"/>
      <c r="AS31" s="23"/>
    </row>
    <row r="32" spans="1:45" s="3" customFormat="1" ht="51.75" hidden="1" customHeight="1">
      <c r="A32" s="13">
        <v>24</v>
      </c>
      <c r="B32" s="2"/>
      <c r="C32" s="2"/>
      <c r="D32" s="2"/>
      <c r="E32" s="2"/>
      <c r="F32" s="2"/>
      <c r="G32" s="8" t="s">
        <v>226</v>
      </c>
      <c r="H32" s="2" t="s">
        <v>37</v>
      </c>
      <c r="I32" s="89" t="s">
        <v>251</v>
      </c>
      <c r="J32" s="4" t="s">
        <v>2</v>
      </c>
      <c r="K32" s="29"/>
      <c r="L32" s="4" t="s">
        <v>510</v>
      </c>
      <c r="M32" s="8" t="s">
        <v>137</v>
      </c>
      <c r="N32" s="8" t="s">
        <v>570</v>
      </c>
      <c r="O32" s="6">
        <v>42948</v>
      </c>
      <c r="P32" s="8">
        <f>IF(ISBLANK(Гарантии!$O32), "Дата не указана", YEAR(Гарантии!$O32))</f>
        <v>2017</v>
      </c>
      <c r="Q32" s="6" t="str">
        <f ca="1">IF(OR(Гарантии!$R32&gt;=TODAY(),Гарантии!$S32&gt;=TODAY(),Гарантии!$T32&gt;=TODAY(),Гарантии!$U32&gt;=TODAY(),Гарантии!$V32&gt;=TODAY(),Гарантии!$W32&gt;=TODAY(),Гарантии!$X32&gt;=TODAY(),Гарантии!$Z32&gt;=TODAY(),Гарантии!$AB32&gt;=TODAY(),Гарантии!$AD32&gt;=TODAY(),Гарантии!$AC32&gt;=TODAY(),Гарантии!$Y32&gt;=TODAY(),Гарантии!$AA32&gt;=TODAY()),"Действует", "Окончена")</f>
        <v>Окончена</v>
      </c>
      <c r="R32" s="6"/>
      <c r="S32" s="6"/>
      <c r="T32" s="6"/>
      <c r="U32" s="6"/>
      <c r="V32" s="6"/>
      <c r="W32" s="6">
        <v>44774</v>
      </c>
      <c r="X32" s="6"/>
      <c r="Y32" s="6"/>
      <c r="Z32" s="6"/>
      <c r="AA32" s="6"/>
      <c r="AB32" s="6"/>
      <c r="AC32" s="6"/>
      <c r="AD32" s="6"/>
      <c r="AE32" s="159"/>
      <c r="AF32" s="156"/>
      <c r="AG32" s="155"/>
      <c r="AH32" s="155"/>
      <c r="AI32" s="4"/>
      <c r="AJ32" s="53"/>
      <c r="AK32" s="53"/>
      <c r="AL32" s="8" t="s">
        <v>75</v>
      </c>
      <c r="AM32" s="80"/>
    </row>
    <row r="33" spans="1:45" s="51" customFormat="1" ht="75" hidden="1" customHeight="1">
      <c r="A33" s="13">
        <v>25</v>
      </c>
      <c r="B33" s="2"/>
      <c r="C33" s="2"/>
      <c r="D33" s="2"/>
      <c r="E33" s="2"/>
      <c r="F33" s="2"/>
      <c r="G33" s="8" t="s">
        <v>226</v>
      </c>
      <c r="H33" s="2" t="s">
        <v>41</v>
      </c>
      <c r="I33" s="89" t="s">
        <v>245</v>
      </c>
      <c r="J33" s="25" t="s">
        <v>102</v>
      </c>
      <c r="K33" s="29"/>
      <c r="L33" s="1" t="s">
        <v>504</v>
      </c>
      <c r="M33" s="8" t="s">
        <v>172</v>
      </c>
      <c r="N33" s="8" t="s">
        <v>582</v>
      </c>
      <c r="O33" s="6">
        <v>42962</v>
      </c>
      <c r="P33" s="8">
        <f>IF(ISBLANK(Гарантии!$O33), "Дата не указана", YEAR(Гарантии!$O33))</f>
        <v>2017</v>
      </c>
      <c r="Q33" s="6" t="str">
        <f ca="1">IF(OR(Гарантии!$R33&gt;=TODAY(),Гарантии!$S33&gt;=TODAY(),Гарантии!$T33&gt;=TODAY(),Гарантии!$U33&gt;=TODAY(),Гарантии!$V33&gt;=TODAY(),Гарантии!$W33&gt;=TODAY(),Гарантии!$X33&gt;=TODAY(),Гарантии!$Z33&gt;=TODAY(),Гарантии!$AB33&gt;=TODAY(),Гарантии!$AD33&gt;=TODAY(),Гарантии!$AC33&gt;=TODAY(),Гарантии!$Y33&gt;=TODAY(),Гарантии!$AA33&gt;=TODAY()),"Действует", "Окончена")</f>
        <v>Окончена</v>
      </c>
      <c r="R33" s="6"/>
      <c r="S33" s="6"/>
      <c r="T33" s="6"/>
      <c r="U33" s="6"/>
      <c r="V33" s="6"/>
      <c r="W33" s="6">
        <v>44788</v>
      </c>
      <c r="X33" s="6"/>
      <c r="Y33" s="6"/>
      <c r="Z33" s="6"/>
      <c r="AA33" s="6"/>
      <c r="AB33" s="6"/>
      <c r="AC33" s="6"/>
      <c r="AD33" s="6"/>
      <c r="AE33" s="153"/>
      <c r="AF33" s="156"/>
      <c r="AG33" s="153"/>
      <c r="AH33" s="154"/>
      <c r="AI33" s="6"/>
      <c r="AJ33" s="6"/>
      <c r="AK33" s="65"/>
      <c r="AL33" s="8" t="s">
        <v>75</v>
      </c>
      <c r="AM33" s="80"/>
      <c r="AN33" s="37"/>
      <c r="AO33" s="37"/>
      <c r="AP33" s="37"/>
      <c r="AQ33" s="38"/>
      <c r="AR33" s="22"/>
      <c r="AS33" s="23"/>
    </row>
    <row r="34" spans="1:45" s="51" customFormat="1" ht="45.75" hidden="1" customHeight="1">
      <c r="A34" s="13">
        <v>26</v>
      </c>
      <c r="B34" s="8"/>
      <c r="C34" s="8"/>
      <c r="D34" s="8"/>
      <c r="E34" s="8"/>
      <c r="F34" s="8"/>
      <c r="G34" s="8" t="s">
        <v>219</v>
      </c>
      <c r="H34" s="8" t="s">
        <v>54</v>
      </c>
      <c r="I34" s="82" t="s">
        <v>1346</v>
      </c>
      <c r="J34" s="4" t="s">
        <v>2</v>
      </c>
      <c r="K34" s="12">
        <v>0.78</v>
      </c>
      <c r="L34" s="8" t="s">
        <v>508</v>
      </c>
      <c r="M34" s="133" t="s">
        <v>798</v>
      </c>
      <c r="N34" s="8" t="s">
        <v>579</v>
      </c>
      <c r="O34" s="6">
        <v>42993</v>
      </c>
      <c r="P34" s="8">
        <f>IF(ISBLANK(Гарантии!$O34), "Дата не указана", YEAR(Гарантии!$O34))</f>
        <v>2017</v>
      </c>
      <c r="Q34" s="6" t="str">
        <f ca="1">IF(OR(Гарантии!$R34&gt;=TODAY(),Гарантии!$S34&gt;=TODAY(),Гарантии!$T34&gt;=TODAY(),Гарантии!$U34&gt;=TODAY(),Гарантии!$V34&gt;=TODAY(),Гарантии!$W34&gt;=TODAY(),Гарантии!$X34&gt;=TODAY(),Гарантии!$Z34&gt;=TODAY(),Гарантии!$AB34&gt;=TODAY(),Гарантии!$AD34&gt;=TODAY(),Гарантии!$AC34&gt;=TODAY(),Гарантии!$Y34&gt;=TODAY(),Гарантии!$AA34&gt;=TODAY()),"Действует", "Окончена")</f>
        <v>Окончена</v>
      </c>
      <c r="R34" s="6"/>
      <c r="S34" s="6"/>
      <c r="T34" s="6"/>
      <c r="U34" s="6"/>
      <c r="V34" s="6"/>
      <c r="W34" s="6">
        <v>44819</v>
      </c>
      <c r="X34" s="6"/>
      <c r="Y34" s="6"/>
      <c r="Z34" s="6"/>
      <c r="AA34" s="6"/>
      <c r="AB34" s="6"/>
      <c r="AC34" s="6"/>
      <c r="AD34" s="6"/>
      <c r="AE34" s="158"/>
      <c r="AF34" s="156"/>
      <c r="AG34" s="155"/>
      <c r="AH34" s="155"/>
      <c r="AI34" s="4"/>
      <c r="AJ34" s="4"/>
      <c r="AK34" s="4"/>
      <c r="AL34" s="8" t="s">
        <v>48</v>
      </c>
      <c r="AM34" s="80"/>
      <c r="AN34" s="37"/>
      <c r="AO34" s="37"/>
      <c r="AP34" s="37"/>
      <c r="AQ34" s="38"/>
      <c r="AR34" s="22"/>
      <c r="AS34" s="23"/>
    </row>
    <row r="35" spans="1:45" s="51" customFormat="1" ht="38.25" hidden="1" customHeight="1">
      <c r="A35" s="13">
        <v>27</v>
      </c>
      <c r="B35" s="8"/>
      <c r="C35" s="8"/>
      <c r="D35" s="8"/>
      <c r="E35" s="8"/>
      <c r="F35" s="8"/>
      <c r="G35" s="8" t="s">
        <v>226</v>
      </c>
      <c r="H35" s="8" t="s">
        <v>54</v>
      </c>
      <c r="I35" s="89" t="s">
        <v>247</v>
      </c>
      <c r="J35" s="4" t="s">
        <v>2</v>
      </c>
      <c r="K35" s="29"/>
      <c r="L35" s="8" t="s">
        <v>507</v>
      </c>
      <c r="M35" s="8" t="s">
        <v>1631</v>
      </c>
      <c r="N35" s="8" t="s">
        <v>580</v>
      </c>
      <c r="O35" s="6">
        <v>43010</v>
      </c>
      <c r="P35" s="8">
        <f>IF(ISBLANK(Гарантии!$O35), "Дата не указана", YEAR(Гарантии!$O35))</f>
        <v>2017</v>
      </c>
      <c r="Q35" s="6" t="str">
        <f ca="1">IF(OR(Гарантии!$R35&gt;=TODAY(),Гарантии!$S35&gt;=TODAY(),Гарантии!$T35&gt;=TODAY(),Гарантии!$U35&gt;=TODAY(),Гарантии!$V35&gt;=TODAY(),Гарантии!$W35&gt;=TODAY(),Гарантии!$X35&gt;=TODAY(),Гарантии!$Z35&gt;=TODAY(),Гарантии!$AB35&gt;=TODAY(),Гарантии!$AD35&gt;=TODAY(),Гарантии!$AC35&gt;=TODAY(),Гарантии!$Y35&gt;=TODAY(),Гарантии!$AA35&gt;=TODAY()),"Действует", "Окончена")</f>
        <v>Окончена</v>
      </c>
      <c r="R35" s="6"/>
      <c r="S35" s="6"/>
      <c r="T35" s="6"/>
      <c r="U35" s="6"/>
      <c r="V35" s="6"/>
      <c r="W35" s="6">
        <v>44836</v>
      </c>
      <c r="X35" s="6"/>
      <c r="Y35" s="6"/>
      <c r="Z35" s="6"/>
      <c r="AA35" s="6"/>
      <c r="AB35" s="6"/>
      <c r="AC35" s="6"/>
      <c r="AD35" s="6"/>
      <c r="AE35" s="158"/>
      <c r="AF35" s="154"/>
      <c r="AG35" s="155"/>
      <c r="AH35" s="155"/>
      <c r="AI35" s="4"/>
      <c r="AJ35" s="4"/>
      <c r="AK35" s="4"/>
      <c r="AL35" s="8" t="s">
        <v>48</v>
      </c>
      <c r="AM35" s="80"/>
      <c r="AN35" s="37"/>
      <c r="AO35" s="37"/>
      <c r="AP35" s="37"/>
      <c r="AQ35" s="38"/>
      <c r="AR35" s="22"/>
      <c r="AS35" s="23"/>
    </row>
    <row r="36" spans="1:45" s="51" customFormat="1" ht="38.25" hidden="1" customHeight="1">
      <c r="A36" s="13">
        <v>28</v>
      </c>
      <c r="B36" s="19"/>
      <c r="C36" s="19"/>
      <c r="D36" s="19"/>
      <c r="E36" s="19"/>
      <c r="F36" s="19"/>
      <c r="G36" s="8" t="s">
        <v>226</v>
      </c>
      <c r="H36" s="8" t="s">
        <v>54</v>
      </c>
      <c r="I36" s="82" t="s">
        <v>1611</v>
      </c>
      <c r="J36" s="4" t="s">
        <v>2</v>
      </c>
      <c r="K36" s="29"/>
      <c r="L36" s="8" t="s">
        <v>506</v>
      </c>
      <c r="M36" s="8" t="s">
        <v>1631</v>
      </c>
      <c r="N36" s="8" t="s">
        <v>1630</v>
      </c>
      <c r="O36" s="6">
        <v>43010</v>
      </c>
      <c r="P36" s="8">
        <f>IF(ISBLANK(Гарантии!$O36), "Дата не указана", YEAR(Гарантии!$O36))</f>
        <v>2017</v>
      </c>
      <c r="Q36" s="6" t="str">
        <f ca="1">IF(OR(Гарантии!$R36&gt;=TODAY(),Гарантии!$S36&gt;=TODAY(),Гарантии!$T36&gt;=TODAY(),Гарантии!$U36&gt;=TODAY(),Гарантии!$V36&gt;=TODAY(),Гарантии!$W36&gt;=TODAY(),Гарантии!$X36&gt;=TODAY(),Гарантии!$Z36&gt;=TODAY(),Гарантии!$AB36&gt;=TODAY(),Гарантии!$AD36&gt;=TODAY(),Гарантии!$AC36&gt;=TODAY(),Гарантии!$Y36&gt;=TODAY(),Гарантии!$AA36&gt;=TODAY()),"Действует", "Окончена")</f>
        <v>Окончена</v>
      </c>
      <c r="R36" s="6"/>
      <c r="S36" s="6"/>
      <c r="T36" s="6"/>
      <c r="U36" s="6"/>
      <c r="V36" s="6"/>
      <c r="W36" s="6">
        <v>44836</v>
      </c>
      <c r="X36" s="6"/>
      <c r="Y36" s="6"/>
      <c r="Z36" s="6"/>
      <c r="AA36" s="6"/>
      <c r="AB36" s="6"/>
      <c r="AC36" s="6"/>
      <c r="AD36" s="6"/>
      <c r="AE36" s="158"/>
      <c r="AF36" s="154"/>
      <c r="AG36" s="155"/>
      <c r="AH36" s="155"/>
      <c r="AI36" s="4"/>
      <c r="AJ36" s="6"/>
      <c r="AK36" s="6"/>
      <c r="AL36" s="8" t="s">
        <v>48</v>
      </c>
      <c r="AM36" s="80"/>
      <c r="AN36" s="37"/>
      <c r="AO36" s="37"/>
      <c r="AP36" s="37"/>
      <c r="AQ36" s="38"/>
      <c r="AR36" s="22"/>
      <c r="AS36" s="23"/>
    </row>
    <row r="37" spans="1:45" s="51" customFormat="1" ht="21.75" hidden="1" customHeight="1">
      <c r="A37" s="13">
        <v>29</v>
      </c>
      <c r="B37" s="8"/>
      <c r="C37" s="8"/>
      <c r="D37" s="8"/>
      <c r="E37" s="8"/>
      <c r="F37" s="8"/>
      <c r="G37" s="2" t="s">
        <v>224</v>
      </c>
      <c r="H37" s="8" t="s">
        <v>5</v>
      </c>
      <c r="I37" s="82" t="s">
        <v>277</v>
      </c>
      <c r="J37" s="1" t="s">
        <v>102</v>
      </c>
      <c r="K37" s="14">
        <v>1.627</v>
      </c>
      <c r="L37" s="5" t="s">
        <v>493</v>
      </c>
      <c r="M37" s="8" t="s">
        <v>172</v>
      </c>
      <c r="N37" s="4" t="s">
        <v>606</v>
      </c>
      <c r="O37" s="6">
        <v>43381</v>
      </c>
      <c r="P37" s="8">
        <f>IF(ISBLANK(Гарантии!$O37), "Дата не указана", YEAR(Гарантии!$O37))</f>
        <v>2018</v>
      </c>
      <c r="Q37" s="6" t="str">
        <f ca="1">IF(OR(Гарантии!$R37&gt;=TODAY(),Гарантии!$S37&gt;=TODAY(),Гарантии!$T37&gt;=TODAY(),Гарантии!$U37&gt;=TODAY(),Гарантии!$V37&gt;=TODAY(),Гарантии!$W37&gt;=TODAY(),Гарантии!$X37&gt;=TODAY(),Гарантии!$Z37&gt;=TODAY(),Гарантии!$AB37&gt;=TODAY(),Гарантии!$AD37&gt;=TODAY(),Гарантии!$AC37&gt;=TODAY(),Гарантии!$Y37&gt;=TODAY(),Гарантии!$AA37&gt;=TODAY()),"Действует", "Окончена")</f>
        <v>Окончена</v>
      </c>
      <c r="R37" s="6"/>
      <c r="S37" s="6"/>
      <c r="T37" s="6"/>
      <c r="U37" s="6">
        <v>44842</v>
      </c>
      <c r="V37" s="6"/>
      <c r="W37" s="6"/>
      <c r="X37" s="6"/>
      <c r="Y37" s="6"/>
      <c r="Z37" s="6"/>
      <c r="AA37" s="6"/>
      <c r="AB37" s="6"/>
      <c r="AC37" s="6"/>
      <c r="AD37" s="6"/>
      <c r="AE37" s="153"/>
      <c r="AF37" s="156"/>
      <c r="AG37" s="155"/>
      <c r="AH37" s="155"/>
      <c r="AI37" s="33"/>
      <c r="AJ37" s="33"/>
      <c r="AK37" s="7"/>
      <c r="AL37" s="8" t="s">
        <v>49</v>
      </c>
      <c r="AM37" s="8"/>
      <c r="AN37" s="37"/>
      <c r="AO37" s="37"/>
      <c r="AP37" s="37"/>
      <c r="AQ37" s="38"/>
      <c r="AR37" s="22"/>
      <c r="AS37" s="23"/>
    </row>
    <row r="38" spans="1:45" s="51" customFormat="1" ht="38.25" customHeight="1">
      <c r="A38" s="13">
        <v>30</v>
      </c>
      <c r="B38" s="8"/>
      <c r="C38" s="8"/>
      <c r="D38" s="8"/>
      <c r="E38" s="8"/>
      <c r="F38" s="8"/>
      <c r="G38" s="8" t="s">
        <v>219</v>
      </c>
      <c r="H38" s="8" t="s">
        <v>6</v>
      </c>
      <c r="I38" s="89" t="s">
        <v>234</v>
      </c>
      <c r="J38" s="4" t="s">
        <v>102</v>
      </c>
      <c r="K38" s="29">
        <v>1</v>
      </c>
      <c r="L38" s="4" t="s">
        <v>319</v>
      </c>
      <c r="M38" s="13" t="s">
        <v>19</v>
      </c>
      <c r="N38" s="8" t="s">
        <v>530</v>
      </c>
      <c r="O38" s="6">
        <v>43339</v>
      </c>
      <c r="P38" s="8">
        <f>IF(ISBLANK(Гарантии!$O38), "Дата не указана", YEAR(Гарантии!$O38))</f>
        <v>2018</v>
      </c>
      <c r="Q38" s="6" t="str">
        <f ca="1">IF(OR(Гарантии!$R38&gt;=TODAY(),Гарантии!$S38&gt;=TODAY(),Гарантии!$T38&gt;=TODAY(),Гарантии!$U38&gt;=TODAY(),Гарантии!$V38&gt;=TODAY(),Гарантии!$W38&gt;=TODAY(),Гарантии!$X38&gt;=TODAY(),Гарантии!$Z38&gt;=TODAY(),Гарантии!$AB38&gt;=TODAY(),Гарантии!$AD38&gt;=TODAY(),Гарантии!$AC38&gt;=TODAY(),Гарантии!$Y38&gt;=TODAY(),Гарантии!$AA38&gt;=TODAY()),"Действует", "Окончена")</f>
        <v>Действует</v>
      </c>
      <c r="R38" s="6">
        <v>46261</v>
      </c>
      <c r="S38" s="6">
        <v>45531</v>
      </c>
      <c r="T38" s="6">
        <v>45165</v>
      </c>
      <c r="U38" s="6">
        <v>44800</v>
      </c>
      <c r="V38" s="6"/>
      <c r="W38" s="6">
        <v>45590</v>
      </c>
      <c r="X38" s="6"/>
      <c r="Y38" s="6"/>
      <c r="Z38" s="6"/>
      <c r="AA38" s="6"/>
      <c r="AB38" s="6"/>
      <c r="AC38" s="6"/>
      <c r="AD38" s="6"/>
      <c r="AE38" s="153"/>
      <c r="AF38" s="156"/>
      <c r="AG38" s="155"/>
      <c r="AH38" s="155"/>
      <c r="AI38" s="4"/>
      <c r="AJ38" s="7"/>
      <c r="AK38" s="7"/>
      <c r="AL38" s="8" t="s">
        <v>1639</v>
      </c>
      <c r="AM38" s="80"/>
      <c r="AN38" s="37"/>
      <c r="AO38" s="37"/>
      <c r="AP38" s="37"/>
      <c r="AQ38" s="38"/>
      <c r="AR38" s="22"/>
      <c r="AS38" s="23"/>
    </row>
    <row r="39" spans="1:45" s="51" customFormat="1" ht="38.25" customHeight="1">
      <c r="A39" s="13">
        <v>31</v>
      </c>
      <c r="B39" s="19"/>
      <c r="C39" s="19"/>
      <c r="D39" s="19"/>
      <c r="E39" s="19"/>
      <c r="F39" s="19"/>
      <c r="G39" s="8" t="s">
        <v>219</v>
      </c>
      <c r="H39" s="19" t="s">
        <v>30</v>
      </c>
      <c r="I39" s="89" t="s">
        <v>238</v>
      </c>
      <c r="J39" s="4" t="s">
        <v>102</v>
      </c>
      <c r="K39" s="47">
        <v>1.232</v>
      </c>
      <c r="L39" s="8" t="s">
        <v>528</v>
      </c>
      <c r="M39" s="2" t="s">
        <v>791</v>
      </c>
      <c r="N39" s="8" t="s">
        <v>535</v>
      </c>
      <c r="O39" s="6">
        <v>43433</v>
      </c>
      <c r="P39" s="8">
        <f>IF(ISBLANK(Гарантии!$O39), "Дата не указана", YEAR(Гарантии!$O39))</f>
        <v>2018</v>
      </c>
      <c r="Q39" s="6" t="str">
        <f ca="1">IF(OR(Гарантии!$R39&gt;=TODAY(),Гарантии!$S39&gt;=TODAY(),Гарантии!$T39&gt;=TODAY(),Гарантии!$U39&gt;=TODAY(),Гарантии!$V39&gt;=TODAY(),Гарантии!$W39&gt;=TODAY(),Гарантии!$X39&gt;=TODAY(),Гарантии!$Z39&gt;=TODAY(),Гарантии!$AB39&gt;=TODAY(),Гарантии!$AD39&gt;=TODAY(),Гарантии!$AC39&gt;=TODAY(),Гарантии!$Y39&gt;=TODAY(),Гарантии!$AA39&gt;=TODAY()),"Действует", "Окончена")</f>
        <v>Действует</v>
      </c>
      <c r="R39" s="6">
        <v>46355</v>
      </c>
      <c r="S39" s="6">
        <v>45625</v>
      </c>
      <c r="T39" s="6">
        <v>45259</v>
      </c>
      <c r="U39" s="6">
        <v>44894</v>
      </c>
      <c r="V39" s="6"/>
      <c r="W39" s="6">
        <v>45259</v>
      </c>
      <c r="X39" s="6">
        <v>45259</v>
      </c>
      <c r="Y39" s="6"/>
      <c r="Z39" s="6"/>
      <c r="AA39" s="6"/>
      <c r="AB39" s="6"/>
      <c r="AC39" s="6"/>
      <c r="AD39" s="6"/>
      <c r="AE39" s="158"/>
      <c r="AF39" s="154"/>
      <c r="AG39" s="155"/>
      <c r="AH39" s="155"/>
      <c r="AI39" s="4"/>
      <c r="AJ39" s="7"/>
      <c r="AK39" s="7"/>
      <c r="AL39" s="8" t="s">
        <v>1640</v>
      </c>
      <c r="AM39" s="80"/>
      <c r="AN39" s="37"/>
      <c r="AO39" s="37"/>
      <c r="AP39" s="37"/>
      <c r="AQ39" s="38"/>
      <c r="AR39" s="22"/>
      <c r="AS39" s="23"/>
    </row>
    <row r="40" spans="1:45" s="3" customFormat="1" ht="28">
      <c r="A40" s="13">
        <v>32</v>
      </c>
      <c r="B40" s="8" t="s">
        <v>815</v>
      </c>
      <c r="C40" s="8"/>
      <c r="D40" s="8"/>
      <c r="E40" s="8"/>
      <c r="F40" s="8"/>
      <c r="G40" s="8" t="s">
        <v>219</v>
      </c>
      <c r="H40" s="8" t="s">
        <v>31</v>
      </c>
      <c r="I40" s="83" t="s">
        <v>817</v>
      </c>
      <c r="J40" s="4" t="s">
        <v>102</v>
      </c>
      <c r="K40" s="14">
        <v>0.5</v>
      </c>
      <c r="L40" s="8" t="s">
        <v>526</v>
      </c>
      <c r="M40" s="24" t="s">
        <v>792</v>
      </c>
      <c r="N40" s="8" t="s">
        <v>539</v>
      </c>
      <c r="O40" s="6">
        <v>43308</v>
      </c>
      <c r="P40" s="8">
        <f>IF(ISBLANK(Гарантии!$O40), "Дата не указана", YEAR(Гарантии!$O40))</f>
        <v>2018</v>
      </c>
      <c r="Q40" s="6" t="str">
        <f ca="1">IF(OR(Гарантии!$R40&gt;=TODAY(),Гарантии!$S40&gt;=TODAY(),Гарантии!$T40&gt;=TODAY(),Гарантии!$U40&gt;=TODAY(),Гарантии!$V40&gt;=TODAY(),Гарантии!$W40&gt;=TODAY(),Гарантии!$X40&gt;=TODAY(),Гарантии!$Z40&gt;=TODAY(),Гарантии!$AB40&gt;=TODAY(),Гарантии!$AD40&gt;=TODAY(),Гарантии!$AC40&gt;=TODAY(),Гарантии!$Y40&gt;=TODAY(),Гарантии!$AA40&gt;=TODAY()),"Действует", "Окончена")</f>
        <v>Действует</v>
      </c>
      <c r="R40" s="6">
        <v>46230</v>
      </c>
      <c r="S40" s="6"/>
      <c r="T40" s="6"/>
      <c r="U40" s="6">
        <v>44769</v>
      </c>
      <c r="V40" s="6"/>
      <c r="W40" s="6"/>
      <c r="X40" s="6"/>
      <c r="Y40" s="6"/>
      <c r="Z40" s="6"/>
      <c r="AA40" s="6"/>
      <c r="AB40" s="6"/>
      <c r="AC40" s="6"/>
      <c r="AD40" s="6"/>
      <c r="AE40" s="158"/>
      <c r="AF40" s="154"/>
      <c r="AG40" s="155"/>
      <c r="AH40" s="155"/>
      <c r="AI40" s="4"/>
      <c r="AJ40" s="8"/>
      <c r="AK40" s="8"/>
      <c r="AL40" s="4" t="s">
        <v>80</v>
      </c>
      <c r="AM40" s="80"/>
    </row>
    <row r="41" spans="1:45" s="51" customFormat="1" ht="57.75" customHeight="1">
      <c r="A41" s="13">
        <v>33</v>
      </c>
      <c r="B41" s="8"/>
      <c r="C41" s="8"/>
      <c r="D41" s="8"/>
      <c r="E41" s="8"/>
      <c r="F41" s="8"/>
      <c r="G41" s="8" t="s">
        <v>219</v>
      </c>
      <c r="H41" s="8" t="s">
        <v>7</v>
      </c>
      <c r="I41" s="82" t="s">
        <v>269</v>
      </c>
      <c r="J41" s="4" t="s">
        <v>102</v>
      </c>
      <c r="K41" s="97">
        <v>2.0699999999999998</v>
      </c>
      <c r="L41" s="11" t="s">
        <v>520</v>
      </c>
      <c r="M41" s="8" t="s">
        <v>172</v>
      </c>
      <c r="N41" s="10" t="s">
        <v>755</v>
      </c>
      <c r="O41" s="6">
        <v>43391</v>
      </c>
      <c r="P41" s="8">
        <f>IF(ISBLANK(Гарантии!$O41), "Дата не указана", YEAR(Гарантии!$O41))</f>
        <v>2018</v>
      </c>
      <c r="Q41" s="6" t="str">
        <f ca="1">IF(OR(Гарантии!$R41&gt;=TODAY(),Гарантии!$S41&gt;=TODAY(),Гарантии!$T41&gt;=TODAY(),Гарантии!$U41&gt;=TODAY(),Гарантии!$V41&gt;=TODAY(),Гарантии!$W41&gt;=TODAY(),Гарантии!$X41&gt;=TODAY(),Гарантии!$Z41&gt;=TODAY(),Гарантии!$AB41&gt;=TODAY(),Гарантии!$AD41&gt;=TODAY(),Гарантии!$AC41&gt;=TODAY(),Гарантии!$Y41&gt;=TODAY(),Гарантии!$AA41&gt;=TODAY()),"Действует", "Окончена")</f>
        <v>Действует</v>
      </c>
      <c r="R41" s="6">
        <v>46313</v>
      </c>
      <c r="S41" s="6"/>
      <c r="T41" s="6">
        <v>45217</v>
      </c>
      <c r="U41" s="6">
        <v>44852</v>
      </c>
      <c r="V41" s="6"/>
      <c r="W41" s="6"/>
      <c r="X41" s="6"/>
      <c r="Y41" s="6"/>
      <c r="Z41" s="6"/>
      <c r="AA41" s="6"/>
      <c r="AB41" s="6"/>
      <c r="AC41" s="6"/>
      <c r="AD41" s="6"/>
      <c r="AE41" s="158"/>
      <c r="AF41" s="154"/>
      <c r="AG41" s="157"/>
      <c r="AH41" s="157"/>
      <c r="AI41" s="14"/>
      <c r="AJ41" s="6"/>
      <c r="AK41" s="14"/>
      <c r="AL41" s="8" t="s">
        <v>199</v>
      </c>
      <c r="AM41" s="56"/>
      <c r="AN41" s="37"/>
      <c r="AO41" s="37"/>
      <c r="AP41" s="37"/>
      <c r="AQ41" s="38"/>
      <c r="AR41" s="22"/>
      <c r="AS41" s="23"/>
    </row>
    <row r="42" spans="1:45" s="51" customFormat="1" ht="46.5" hidden="1" customHeight="1">
      <c r="A42" s="13">
        <v>34</v>
      </c>
      <c r="B42" s="8"/>
      <c r="C42" s="8"/>
      <c r="D42" s="8"/>
      <c r="E42" s="8"/>
      <c r="F42" s="8"/>
      <c r="G42" s="8" t="s">
        <v>226</v>
      </c>
      <c r="H42" s="8" t="s">
        <v>7</v>
      </c>
      <c r="I42" s="82" t="s">
        <v>268</v>
      </c>
      <c r="J42" s="4" t="s">
        <v>2</v>
      </c>
      <c r="K42" s="29"/>
      <c r="L42" s="11" t="s">
        <v>69</v>
      </c>
      <c r="M42" s="8" t="s">
        <v>793</v>
      </c>
      <c r="N42" s="12" t="s">
        <v>544</v>
      </c>
      <c r="O42" s="6">
        <v>43452</v>
      </c>
      <c r="P42" s="8">
        <f>IF(ISBLANK(Гарантии!$O42), "Дата не указана", YEAR(Гарантии!$O42))</f>
        <v>2018</v>
      </c>
      <c r="Q42" s="6" t="str">
        <f ca="1">IF(OR(Гарантии!$R42&gt;=TODAY(),Гарантии!$S42&gt;=TODAY(),Гарантии!$T42&gt;=TODAY(),Гарантии!$U42&gt;=TODAY(),Гарантии!$V42&gt;=TODAY(),Гарантии!$W42&gt;=TODAY(),Гарантии!$X42&gt;=TODAY(),Гарантии!$Z42&gt;=TODAY(),Гарантии!$AB42&gt;=TODAY(),Гарантии!$AD42&gt;=TODAY(),Гарантии!$AC42&gt;=TODAY(),Гарантии!$Y42&gt;=TODAY(),Гарантии!$AA42&gt;=TODAY()),"Действует", "Окончена")</f>
        <v>Окончена</v>
      </c>
      <c r="R42" s="6">
        <v>44913</v>
      </c>
      <c r="S42" s="6"/>
      <c r="T42" s="6"/>
      <c r="U42" s="6">
        <v>44913</v>
      </c>
      <c r="V42" s="6"/>
      <c r="W42" s="6">
        <v>45278</v>
      </c>
      <c r="X42" s="6"/>
      <c r="Y42" s="6"/>
      <c r="Z42" s="6"/>
      <c r="AA42" s="6"/>
      <c r="AB42" s="6"/>
      <c r="AC42" s="6"/>
      <c r="AD42" s="6"/>
      <c r="AE42" s="158"/>
      <c r="AF42" s="154"/>
      <c r="AG42" s="155"/>
      <c r="AH42" s="155"/>
      <c r="AI42" s="4"/>
      <c r="AJ42" s="14"/>
      <c r="AK42" s="14"/>
      <c r="AL42" s="8" t="s">
        <v>48</v>
      </c>
      <c r="AM42" s="56"/>
      <c r="AN42" s="37"/>
      <c r="AO42" s="37"/>
      <c r="AP42" s="37"/>
      <c r="AQ42" s="38"/>
      <c r="AR42" s="22"/>
      <c r="AS42" s="23"/>
    </row>
    <row r="43" spans="1:45" s="51" customFormat="1" ht="57.75" hidden="1" customHeight="1">
      <c r="A43" s="13">
        <v>35</v>
      </c>
      <c r="B43" s="8"/>
      <c r="C43" s="8"/>
      <c r="D43" s="8"/>
      <c r="E43" s="100" t="s">
        <v>960</v>
      </c>
      <c r="F43" s="2" t="s">
        <v>227</v>
      </c>
      <c r="G43" s="2" t="s">
        <v>224</v>
      </c>
      <c r="H43" s="2" t="s">
        <v>57</v>
      </c>
      <c r="I43" s="85" t="s">
        <v>845</v>
      </c>
      <c r="J43" s="4" t="s">
        <v>102</v>
      </c>
      <c r="K43" s="14">
        <v>6</v>
      </c>
      <c r="L43" s="8" t="s">
        <v>984</v>
      </c>
      <c r="M43" s="8" t="s">
        <v>172</v>
      </c>
      <c r="N43" s="8" t="s">
        <v>985</v>
      </c>
      <c r="O43" s="6">
        <v>43318</v>
      </c>
      <c r="P43" s="8">
        <f>IF(ISBLANK(Гарантии!$O43), "Дата не указана", YEAR(Гарантии!$O43))</f>
        <v>2018</v>
      </c>
      <c r="Q43" s="6" t="str">
        <f ca="1">IF(OR(Гарантии!$R43&gt;=TODAY(),Гарантии!$S43&gt;=TODAY(),Гарантии!$T43&gt;=TODAY(),Гарантии!$U43&gt;=TODAY(),Гарантии!$V43&gt;=TODAY(),Гарантии!$W43&gt;=TODAY(),Гарантии!$X43&gt;=TODAY(),Гарантии!$Z43&gt;=TODAY(),Гарантии!$AB43&gt;=TODAY(),Гарантии!$AD43&gt;=TODAY(),Гарантии!$AC43&gt;=TODAY(),Гарантии!$Y43&gt;=TODAY(),Гарантии!$AA43&gt;=TODAY()),"Действует", "Окончена")</f>
        <v>Окончена</v>
      </c>
      <c r="R43" s="6"/>
      <c r="S43" s="6"/>
      <c r="T43" s="6"/>
      <c r="U43" s="6">
        <v>44779</v>
      </c>
      <c r="V43" s="6">
        <v>44049</v>
      </c>
      <c r="W43" s="6"/>
      <c r="X43" s="6"/>
      <c r="Y43" s="6"/>
      <c r="Z43" s="6"/>
      <c r="AA43" s="6"/>
      <c r="AB43" s="6">
        <v>43683</v>
      </c>
      <c r="AC43" s="6"/>
      <c r="AD43" s="6"/>
      <c r="AE43" s="158"/>
      <c r="AF43" s="154"/>
      <c r="AG43" s="155"/>
      <c r="AH43" s="155"/>
      <c r="AI43" s="33"/>
      <c r="AJ43" s="33"/>
      <c r="AK43" s="4"/>
      <c r="AL43" s="8"/>
      <c r="AM43" s="8"/>
      <c r="AN43" s="37"/>
      <c r="AO43" s="37"/>
      <c r="AP43" s="37"/>
      <c r="AQ43" s="38"/>
      <c r="AR43" s="22"/>
      <c r="AS43" s="23"/>
    </row>
    <row r="44" spans="1:45" s="3" customFormat="1" ht="28" hidden="1">
      <c r="A44" s="13">
        <v>36</v>
      </c>
      <c r="B44" s="8"/>
      <c r="C44" s="8"/>
      <c r="D44" s="8"/>
      <c r="E44" s="8"/>
      <c r="F44" s="8"/>
      <c r="G44" s="8" t="s">
        <v>226</v>
      </c>
      <c r="H44" s="8" t="s">
        <v>8</v>
      </c>
      <c r="I44" s="89" t="s">
        <v>266</v>
      </c>
      <c r="J44" s="4" t="s">
        <v>2</v>
      </c>
      <c r="K44" s="29"/>
      <c r="L44" s="4" t="s">
        <v>70</v>
      </c>
      <c r="M44" s="13" t="s">
        <v>137</v>
      </c>
      <c r="N44" s="8" t="s">
        <v>548</v>
      </c>
      <c r="O44" s="6">
        <v>43307</v>
      </c>
      <c r="P44" s="8">
        <f>IF(ISBLANK(Гарантии!$O44), "Дата не указана", YEAR(Гарантии!$O44))</f>
        <v>2018</v>
      </c>
      <c r="Q44" s="6" t="str">
        <f ca="1">IF(OR(Гарантии!$R44&gt;=TODAY(),Гарантии!$S44&gt;=TODAY(),Гарантии!$T44&gt;=TODAY(),Гарантии!$U44&gt;=TODAY(),Гарантии!$V44&gt;=TODAY(),Гарантии!$W44&gt;=TODAY(),Гарантии!$X44&gt;=TODAY(),Гарантии!$Z44&gt;=TODAY(),Гарантии!$AB44&gt;=TODAY(),Гарантии!$AD44&gt;=TODAY(),Гарантии!$AC44&gt;=TODAY(),Гарантии!$Y44&gt;=TODAY(),Гарантии!$AA44&gt;=TODAY()),"Действует", "Окончена")</f>
        <v>Окончена</v>
      </c>
      <c r="R44" s="6">
        <v>44768</v>
      </c>
      <c r="S44" s="6"/>
      <c r="T44" s="6"/>
      <c r="U44" s="6"/>
      <c r="V44" s="6"/>
      <c r="W44" s="6">
        <v>45133</v>
      </c>
      <c r="X44" s="6"/>
      <c r="Y44" s="6"/>
      <c r="Z44" s="6"/>
      <c r="AA44" s="6"/>
      <c r="AB44" s="6"/>
      <c r="AC44" s="6"/>
      <c r="AD44" s="6"/>
      <c r="AE44" s="153"/>
      <c r="AF44" s="154"/>
      <c r="AG44" s="155"/>
      <c r="AH44" s="155"/>
      <c r="AI44" s="4"/>
      <c r="AJ44" s="6"/>
      <c r="AK44" s="6"/>
      <c r="AL44" s="8" t="s">
        <v>53</v>
      </c>
      <c r="AM44" s="56"/>
    </row>
    <row r="45" spans="1:45" s="51" customFormat="1" ht="45" customHeight="1">
      <c r="A45" s="13">
        <v>37</v>
      </c>
      <c r="B45" s="8"/>
      <c r="C45" s="8"/>
      <c r="D45" s="8"/>
      <c r="E45" s="8"/>
      <c r="F45" s="8"/>
      <c r="G45" s="2" t="s">
        <v>224</v>
      </c>
      <c r="H45" s="8" t="s">
        <v>8</v>
      </c>
      <c r="I45" s="89" t="s">
        <v>290</v>
      </c>
      <c r="J45" s="1" t="s">
        <v>102</v>
      </c>
      <c r="K45" s="12">
        <v>1.67</v>
      </c>
      <c r="L45" s="11" t="s">
        <v>475</v>
      </c>
      <c r="M45" s="8" t="s">
        <v>802</v>
      </c>
      <c r="N45" s="10" t="s">
        <v>656</v>
      </c>
      <c r="O45" s="6">
        <v>43416</v>
      </c>
      <c r="P45" s="8">
        <f>IF(ISBLANK(Гарантии!$O45), "Дата не указана", YEAR(Гарантии!$O45))</f>
        <v>2018</v>
      </c>
      <c r="Q45" s="6" t="str">
        <f ca="1">IF(OR(Гарантии!$R45&gt;=TODAY(),Гарантии!$S45&gt;=TODAY(),Гарантии!$T45&gt;=TODAY(),Гарантии!$U45&gt;=TODAY(),Гарантии!$V45&gt;=TODAY(),Гарантии!$W45&gt;=TODAY(),Гарантии!$X45&gt;=TODAY(),Гарантии!$Z45&gt;=TODAY(),Гарантии!$AB45&gt;=TODAY(),Гарантии!$AD45&gt;=TODAY(),Гарантии!$AC45&gt;=TODAY(),Гарантии!$Y45&gt;=TODAY(),Гарантии!$AA45&gt;=TODAY()),"Действует", "Окончена")</f>
        <v>Действует</v>
      </c>
      <c r="R45" s="6"/>
      <c r="S45" s="6">
        <v>46338</v>
      </c>
      <c r="T45" s="6"/>
      <c r="U45" s="6">
        <v>45242</v>
      </c>
      <c r="V45" s="6"/>
      <c r="W45" s="6"/>
      <c r="X45" s="6"/>
      <c r="Y45" s="6"/>
      <c r="Z45" s="6"/>
      <c r="AA45" s="6"/>
      <c r="AB45" s="6"/>
      <c r="AC45" s="6"/>
      <c r="AD45" s="6"/>
      <c r="AE45" s="158"/>
      <c r="AF45" s="154"/>
      <c r="AG45" s="124"/>
      <c r="AH45" s="155"/>
      <c r="AI45" s="33"/>
      <c r="AJ45" s="13"/>
      <c r="AK45" s="52"/>
      <c r="AL45" s="8" t="s">
        <v>77</v>
      </c>
      <c r="AM45" s="53"/>
      <c r="AN45" s="37"/>
      <c r="AO45" s="37"/>
      <c r="AP45" s="37"/>
      <c r="AQ45" s="38"/>
      <c r="AR45" s="22"/>
      <c r="AS45" s="23"/>
    </row>
    <row r="46" spans="1:45" s="51" customFormat="1" ht="49.5" hidden="1" customHeight="1">
      <c r="A46" s="13">
        <v>38</v>
      </c>
      <c r="B46" s="8"/>
      <c r="C46" s="8"/>
      <c r="D46" s="8"/>
      <c r="E46" s="8"/>
      <c r="F46" s="8"/>
      <c r="G46" s="8" t="s">
        <v>219</v>
      </c>
      <c r="H46" s="8" t="s">
        <v>8</v>
      </c>
      <c r="I46" s="82" t="s">
        <v>292</v>
      </c>
      <c r="J46" s="4" t="s">
        <v>102</v>
      </c>
      <c r="K46" s="97">
        <v>0.36699999999999999</v>
      </c>
      <c r="L46" s="4" t="s">
        <v>518</v>
      </c>
      <c r="M46" s="13" t="s">
        <v>794</v>
      </c>
      <c r="N46" s="8" t="s">
        <v>549</v>
      </c>
      <c r="O46" s="6">
        <v>43444</v>
      </c>
      <c r="P46" s="8">
        <f>IF(ISBLANK(Гарантии!$O46), "Дата не указана", YEAR(Гарантии!$O46))</f>
        <v>2018</v>
      </c>
      <c r="Q46" s="6" t="str">
        <f ca="1">IF(OR(Гарантии!$R46&gt;=TODAY(),Гарантии!$S46&gt;=TODAY(),Гарантии!$T46&gt;=TODAY(),Гарантии!$U46&gt;=TODAY(),Гарантии!$V46&gt;=TODAY(),Гарантии!$W46&gt;=TODAY(),Гарантии!$X46&gt;=TODAY(),Гарантии!$Z46&gt;=TODAY(),Гарантии!$AB46&gt;=TODAY(),Гарантии!$AD46&gt;=TODAY(),Гарантии!$AC46&gt;=TODAY(),Гарантии!$Y46&gt;=TODAY(),Гарантии!$AA46&gt;=TODAY()),"Действует", "Окончена")</f>
        <v>Окончена</v>
      </c>
      <c r="R46" s="6">
        <v>44905</v>
      </c>
      <c r="S46" s="6"/>
      <c r="T46" s="6"/>
      <c r="U46" s="6">
        <v>45270</v>
      </c>
      <c r="V46" s="6"/>
      <c r="W46" s="6">
        <v>45270</v>
      </c>
      <c r="X46" s="6">
        <v>45270</v>
      </c>
      <c r="Y46" s="6"/>
      <c r="Z46" s="6"/>
      <c r="AA46" s="6"/>
      <c r="AB46" s="6"/>
      <c r="AC46" s="6"/>
      <c r="AD46" s="6"/>
      <c r="AE46" s="153"/>
      <c r="AF46" s="154"/>
      <c r="AG46" s="124"/>
      <c r="AH46" s="124"/>
      <c r="AI46" s="8"/>
      <c r="AJ46" s="6"/>
      <c r="AK46" s="6"/>
      <c r="AL46" s="8" t="s">
        <v>53</v>
      </c>
      <c r="AM46" s="56"/>
      <c r="AN46" s="37"/>
      <c r="AO46" s="37"/>
      <c r="AP46" s="37"/>
      <c r="AQ46" s="38"/>
      <c r="AR46" s="22"/>
      <c r="AS46" s="23"/>
    </row>
    <row r="47" spans="1:45" s="51" customFormat="1" ht="48" customHeight="1">
      <c r="A47" s="13">
        <v>39</v>
      </c>
      <c r="B47" s="8"/>
      <c r="C47" s="8"/>
      <c r="D47" s="8"/>
      <c r="E47" s="8"/>
      <c r="F47" s="8"/>
      <c r="G47" s="2" t="s">
        <v>224</v>
      </c>
      <c r="H47" s="8" t="s">
        <v>10</v>
      </c>
      <c r="I47" s="89" t="s">
        <v>263</v>
      </c>
      <c r="J47" s="59" t="s">
        <v>2</v>
      </c>
      <c r="K47" s="2">
        <v>1.35</v>
      </c>
      <c r="L47" s="8" t="s">
        <v>481</v>
      </c>
      <c r="M47" s="1" t="s">
        <v>27</v>
      </c>
      <c r="N47" s="8" t="s">
        <v>634</v>
      </c>
      <c r="O47" s="6">
        <v>43336</v>
      </c>
      <c r="P47" s="8">
        <f>IF(ISBLANK(Гарантии!$O47), "Дата не указана", YEAR(Гарантии!$O47))</f>
        <v>2018</v>
      </c>
      <c r="Q47" s="6" t="str">
        <f ca="1">IF(OR(Гарантии!$R47&gt;=TODAY(),Гарантии!$S47&gt;=TODAY(),Гарантии!$T47&gt;=TODAY(),Гарантии!$U47&gt;=TODAY(),Гарантии!$V47&gt;=TODAY(),Гарантии!$W47&gt;=TODAY(),Гарантии!$X47&gt;=TODAY(),Гарантии!$Z47&gt;=TODAY(),Гарантии!$AB47&gt;=TODAY(),Гарантии!$AD47&gt;=TODAY(),Гарантии!$AC47&gt;=TODAY(),Гарантии!$Y47&gt;=TODAY(),Гарантии!$AA47&gt;=TODAY()),"Действует", "Окончена")</f>
        <v>Действует</v>
      </c>
      <c r="R47" s="6"/>
      <c r="S47" s="6"/>
      <c r="T47" s="6"/>
      <c r="U47" s="6"/>
      <c r="V47" s="6"/>
      <c r="W47" s="6">
        <v>45528</v>
      </c>
      <c r="X47" s="6"/>
      <c r="Y47" s="6"/>
      <c r="Z47" s="6"/>
      <c r="AA47" s="6"/>
      <c r="AB47" s="6"/>
      <c r="AC47" s="6"/>
      <c r="AD47" s="6"/>
      <c r="AE47" s="158"/>
      <c r="AF47" s="154"/>
      <c r="AG47" s="155"/>
      <c r="AH47" s="155"/>
      <c r="AI47" s="33"/>
      <c r="AJ47" s="33"/>
      <c r="AK47" s="4"/>
      <c r="AL47" s="8" t="s">
        <v>80</v>
      </c>
      <c r="AM47" s="53"/>
    </row>
    <row r="48" spans="1:45" s="51" customFormat="1" ht="56">
      <c r="A48" s="13">
        <v>40</v>
      </c>
      <c r="B48" s="46" t="s">
        <v>815</v>
      </c>
      <c r="C48" s="46"/>
      <c r="D48" s="46"/>
      <c r="E48" s="46"/>
      <c r="F48" s="8"/>
      <c r="G48" s="2" t="s">
        <v>224</v>
      </c>
      <c r="H48" s="8" t="s">
        <v>34</v>
      </c>
      <c r="I48" s="82" t="s">
        <v>310</v>
      </c>
      <c r="J48" s="59" t="s">
        <v>102</v>
      </c>
      <c r="K48" s="97">
        <v>1.35</v>
      </c>
      <c r="L48" s="19" t="s">
        <v>1357</v>
      </c>
      <c r="M48" s="8" t="s">
        <v>172</v>
      </c>
      <c r="N48" s="4" t="s">
        <v>628</v>
      </c>
      <c r="O48" s="52">
        <v>43318</v>
      </c>
      <c r="P48" s="19">
        <f>IF(ISBLANK(Гарантии!$O48), "Дата не указана", YEAR(Гарантии!$O48))</f>
        <v>2018</v>
      </c>
      <c r="Q48" s="6" t="str">
        <f ca="1">IF(OR(Гарантии!$R48&gt;=TODAY(),Гарантии!$S48&gt;=TODAY(),Гарантии!$T48&gt;=TODAY(),Гарантии!$U48&gt;=TODAY(),Гарантии!$V48&gt;=TODAY(),Гарантии!$W48&gt;=TODAY(),Гарантии!$X48&gt;=TODAY(),Гарантии!$Z48&gt;=TODAY(),Гарантии!$AB48&gt;=TODAY(),Гарантии!$AD48&gt;=TODAY(),Гарантии!$AC48&gt;=TODAY(),Гарантии!$Y48&gt;=TODAY(),Гарантии!$AA48&gt;=TODAY()),"Действует", "Окончена")</f>
        <v>Действует</v>
      </c>
      <c r="R48" s="6">
        <v>45510</v>
      </c>
      <c r="S48" s="6"/>
      <c r="T48" s="6">
        <v>45144</v>
      </c>
      <c r="U48" s="6">
        <v>44779</v>
      </c>
      <c r="V48" s="6"/>
      <c r="W48" s="6"/>
      <c r="X48" s="6"/>
      <c r="Y48" s="6"/>
      <c r="Z48" s="6"/>
      <c r="AA48" s="6"/>
      <c r="AB48" s="6"/>
      <c r="AC48" s="6"/>
      <c r="AD48" s="6"/>
      <c r="AE48" s="153"/>
      <c r="AF48" s="156"/>
      <c r="AG48" s="155"/>
      <c r="AH48" s="155"/>
      <c r="AI48" s="33"/>
      <c r="AJ48" s="33"/>
      <c r="AK48" s="57"/>
      <c r="AL48" s="4" t="s">
        <v>1638</v>
      </c>
      <c r="AM48" s="53"/>
    </row>
    <row r="49" spans="1:39" s="3" customFormat="1" ht="28" hidden="1">
      <c r="A49" s="13">
        <v>41</v>
      </c>
      <c r="B49" s="19"/>
      <c r="C49" s="19"/>
      <c r="D49" s="19"/>
      <c r="E49" s="61" t="s">
        <v>830</v>
      </c>
      <c r="F49" s="19" t="s">
        <v>227</v>
      </c>
      <c r="G49" s="8" t="s">
        <v>219</v>
      </c>
      <c r="H49" s="19" t="s">
        <v>46</v>
      </c>
      <c r="I49" s="82" t="s">
        <v>242</v>
      </c>
      <c r="J49" s="59" t="s">
        <v>102</v>
      </c>
      <c r="K49" s="97">
        <v>1.3959999999999999</v>
      </c>
      <c r="L49" s="58" t="s">
        <v>514</v>
      </c>
      <c r="M49" s="18" t="s">
        <v>42</v>
      </c>
      <c r="N49" s="60" t="s">
        <v>557</v>
      </c>
      <c r="O49" s="21">
        <v>43404</v>
      </c>
      <c r="P49" s="142">
        <f>IF(ISBLANK(Гарантии!$O49), "Дата не указана", YEAR(Гарантии!$O49))</f>
        <v>2018</v>
      </c>
      <c r="Q49" s="6" t="str">
        <f ca="1">IF(OR(Гарантии!$R49&gt;=TODAY(),Гарантии!$S49&gt;=TODAY(),Гарантии!$T49&gt;=TODAY(),Гарантии!$U49&gt;=TODAY(),Гарантии!$V49&gt;=TODAY(),Гарантии!$W49&gt;=TODAY(),Гарантии!$X49&gt;=TODAY(),Гарантии!$Z49&gt;=TODAY(),Гарантии!$AB49&gt;=TODAY(),Гарантии!$AD49&gt;=TODAY(),Гарантии!$AC49&gt;=TODAY(),Гарантии!$Y49&gt;=TODAY(),Гарантии!$AA49&gt;=TODAY()),"Действует", "Окончена")</f>
        <v>Окончена</v>
      </c>
      <c r="R49" s="6">
        <v>44865</v>
      </c>
      <c r="S49" s="6"/>
      <c r="T49" s="6"/>
      <c r="U49" s="6">
        <v>44865</v>
      </c>
      <c r="V49" s="6"/>
      <c r="W49" s="6">
        <v>44865</v>
      </c>
      <c r="X49" s="6">
        <v>44865</v>
      </c>
      <c r="Y49" s="6"/>
      <c r="Z49" s="6"/>
      <c r="AA49" s="6"/>
      <c r="AB49" s="6"/>
      <c r="AC49" s="6"/>
      <c r="AD49" s="6"/>
      <c r="AE49" s="153"/>
      <c r="AF49" s="156"/>
      <c r="AG49" s="155"/>
      <c r="AH49" s="124"/>
      <c r="AI49" s="8"/>
      <c r="AJ49" s="6"/>
      <c r="AK49" s="53"/>
      <c r="AL49" s="8" t="s">
        <v>75</v>
      </c>
      <c r="AM49" s="56"/>
    </row>
    <row r="50" spans="1:39" s="51" customFormat="1" ht="46.5" hidden="1" customHeight="1">
      <c r="A50" s="13">
        <v>42</v>
      </c>
      <c r="B50" s="19"/>
      <c r="C50" s="19"/>
      <c r="D50" s="19"/>
      <c r="E50" s="19"/>
      <c r="F50" s="19"/>
      <c r="G50" s="8" t="s">
        <v>226</v>
      </c>
      <c r="H50" s="19" t="s">
        <v>14</v>
      </c>
      <c r="I50" s="82" t="s">
        <v>258</v>
      </c>
      <c r="J50" s="4" t="s">
        <v>102</v>
      </c>
      <c r="K50" s="29"/>
      <c r="L50" s="11" t="s">
        <v>71</v>
      </c>
      <c r="M50" s="8" t="s">
        <v>137</v>
      </c>
      <c r="N50" s="10" t="s">
        <v>559</v>
      </c>
      <c r="O50" s="6">
        <v>43307</v>
      </c>
      <c r="P50" s="8">
        <f>IF(ISBLANK(Гарантии!$O50), "Дата не указана", YEAR(Гарантии!$O50))</f>
        <v>2018</v>
      </c>
      <c r="Q50" s="6" t="str">
        <f ca="1">IF(OR(Гарантии!$R50&gt;=TODAY(),Гарантии!$S50&gt;=TODAY(),Гарантии!$T50&gt;=TODAY(),Гарантии!$U50&gt;=TODAY(),Гарантии!$V50&gt;=TODAY(),Гарантии!$W50&gt;=TODAY(),Гарантии!$X50&gt;=TODAY(),Гарантии!$Z50&gt;=TODAY(),Гарантии!$AB50&gt;=TODAY(),Гарантии!$AD50&gt;=TODAY(),Гарантии!$AC50&gt;=TODAY(),Гарантии!$Y50&gt;=TODAY(),Гарантии!$AA50&gt;=TODAY()),"Действует", "Окончена")</f>
        <v>Окончена</v>
      </c>
      <c r="R50" s="6">
        <v>44768</v>
      </c>
      <c r="S50" s="6"/>
      <c r="T50" s="6"/>
      <c r="U50" s="6">
        <v>44768</v>
      </c>
      <c r="V50" s="6"/>
      <c r="W50" s="6">
        <v>45133</v>
      </c>
      <c r="X50" s="6">
        <v>44768</v>
      </c>
      <c r="Y50" s="6"/>
      <c r="Z50" s="6"/>
      <c r="AA50" s="6"/>
      <c r="AB50" s="6"/>
      <c r="AC50" s="6"/>
      <c r="AD50" s="6"/>
      <c r="AE50" s="153"/>
      <c r="AF50" s="154"/>
      <c r="AG50" s="155"/>
      <c r="AH50" s="155"/>
      <c r="AI50" s="4"/>
      <c r="AJ50" s="7"/>
      <c r="AK50" s="7"/>
      <c r="AL50" s="8" t="s">
        <v>178</v>
      </c>
      <c r="AM50" s="80"/>
    </row>
    <row r="51" spans="1:39" s="51" customFormat="1" ht="32.25" hidden="1" customHeight="1">
      <c r="A51" s="13">
        <v>43</v>
      </c>
      <c r="B51" s="2"/>
      <c r="C51" s="2"/>
      <c r="D51" s="2"/>
      <c r="E51" s="61" t="s">
        <v>850</v>
      </c>
      <c r="F51" s="2" t="s">
        <v>227</v>
      </c>
      <c r="G51" s="2" t="s">
        <v>224</v>
      </c>
      <c r="H51" s="2" t="s">
        <v>21</v>
      </c>
      <c r="I51" s="82" t="s">
        <v>151</v>
      </c>
      <c r="J51" s="5" t="s">
        <v>102</v>
      </c>
      <c r="K51" s="12">
        <v>3.1</v>
      </c>
      <c r="L51" s="4" t="s">
        <v>459</v>
      </c>
      <c r="M51" s="8" t="s">
        <v>172</v>
      </c>
      <c r="N51" s="8" t="s">
        <v>772</v>
      </c>
      <c r="O51" s="6">
        <v>43357</v>
      </c>
      <c r="P51" s="8">
        <f>IF(ISBLANK(Гарантии!$O51), "Дата не указана", YEAR(Гарантии!$O51))</f>
        <v>2018</v>
      </c>
      <c r="Q51" s="6" t="str">
        <f ca="1">IF(OR(Гарантии!$R51&gt;=TODAY(),Гарантии!$S51&gt;=TODAY(),Гарантии!$T51&gt;=TODAY(),Гарантии!$U51&gt;=TODAY(),Гарантии!$V51&gt;=TODAY(),Гарантии!$W51&gt;=TODAY(),Гарантии!$X51&gt;=TODAY(),Гарантии!$Z51&gt;=TODAY(),Гарантии!$AB51&gt;=TODAY(),Гарантии!$AD51&gt;=TODAY(),Гарантии!$AC51&gt;=TODAY(),Гарантии!$Y51&gt;=TODAY(),Гарантии!$AA51&gt;=TODAY()),"Действует", "Окончена")</f>
        <v>Окончена</v>
      </c>
      <c r="R51" s="6"/>
      <c r="S51" s="6"/>
      <c r="T51" s="6"/>
      <c r="U51" s="6">
        <v>44818</v>
      </c>
      <c r="V51" s="6"/>
      <c r="W51" s="6"/>
      <c r="X51" s="6"/>
      <c r="Y51" s="6"/>
      <c r="Z51" s="6"/>
      <c r="AA51" s="6"/>
      <c r="AB51" s="6"/>
      <c r="AC51" s="6"/>
      <c r="AD51" s="6"/>
      <c r="AE51" s="153"/>
      <c r="AF51" s="156"/>
      <c r="AG51" s="124"/>
      <c r="AH51" s="155"/>
      <c r="AI51" s="33"/>
      <c r="AJ51" s="33"/>
      <c r="AK51" s="52"/>
      <c r="AL51" s="6" t="s">
        <v>55</v>
      </c>
      <c r="AM51" s="8"/>
    </row>
    <row r="52" spans="1:39" s="51" customFormat="1" ht="31.5" customHeight="1">
      <c r="A52" s="13">
        <v>44</v>
      </c>
      <c r="B52" s="2"/>
      <c r="C52" s="2"/>
      <c r="D52" s="2"/>
      <c r="E52" s="61" t="s">
        <v>847</v>
      </c>
      <c r="F52" s="19" t="s">
        <v>227</v>
      </c>
      <c r="G52" s="8" t="s">
        <v>219</v>
      </c>
      <c r="H52" s="2" t="s">
        <v>21</v>
      </c>
      <c r="I52" s="82" t="s">
        <v>256</v>
      </c>
      <c r="J52" s="4" t="s">
        <v>102</v>
      </c>
      <c r="K52" s="97">
        <v>5</v>
      </c>
      <c r="L52" s="11" t="s">
        <v>808</v>
      </c>
      <c r="M52" s="1" t="s">
        <v>79</v>
      </c>
      <c r="N52" s="10" t="s">
        <v>563</v>
      </c>
      <c r="O52" s="6">
        <v>43368</v>
      </c>
      <c r="P52" s="8">
        <f>IF(ISBLANK(Гарантии!$O52), "Дата не указана", YEAR(Гарантии!$O52))</f>
        <v>2018</v>
      </c>
      <c r="Q52" s="6" t="str">
        <f ca="1">IF(OR(Гарантии!$R52&gt;=TODAY(),Гарантии!$S52&gt;=TODAY(),Гарантии!$T52&gt;=TODAY(),Гарантии!$U52&gt;=TODAY(),Гарантии!$V52&gt;=TODAY(),Гарантии!$W52&gt;=TODAY(),Гарантии!$X52&gt;=TODAY(),Гарантии!$Z52&gt;=TODAY(),Гарантии!$AB52&gt;=TODAY(),Гарантии!$AD52&gt;=TODAY(),Гарантии!$AC52&gt;=TODAY(),Гарантии!$Y52&gt;=TODAY(),Гарантии!$AA52&gt;=TODAY()),"Действует", "Окончена")</f>
        <v>Действует</v>
      </c>
      <c r="R52" s="6">
        <v>46290</v>
      </c>
      <c r="S52" s="6">
        <v>45560</v>
      </c>
      <c r="T52" s="6">
        <v>45194</v>
      </c>
      <c r="U52" s="6">
        <v>44829</v>
      </c>
      <c r="V52" s="6"/>
      <c r="W52" s="6">
        <v>45560</v>
      </c>
      <c r="X52" s="6">
        <v>45194</v>
      </c>
      <c r="Y52" s="6"/>
      <c r="Z52" s="6"/>
      <c r="AA52" s="6"/>
      <c r="AB52" s="6"/>
      <c r="AC52" s="6"/>
      <c r="AD52" s="6"/>
      <c r="AE52" s="158"/>
      <c r="AF52" s="156"/>
      <c r="AG52" s="155"/>
      <c r="AH52" s="155"/>
      <c r="AI52" s="4"/>
      <c r="AJ52" s="7"/>
      <c r="AK52" s="7"/>
      <c r="AL52" s="8" t="s">
        <v>78</v>
      </c>
      <c r="AM52" s="80"/>
    </row>
    <row r="53" spans="1:39" s="51" customFormat="1" ht="31.5" hidden="1" customHeight="1">
      <c r="A53" s="13">
        <v>45</v>
      </c>
      <c r="B53" s="2"/>
      <c r="C53" s="2"/>
      <c r="D53" s="2"/>
      <c r="E53" s="61" t="s">
        <v>850</v>
      </c>
      <c r="F53" s="2" t="s">
        <v>227</v>
      </c>
      <c r="G53" s="2" t="s">
        <v>224</v>
      </c>
      <c r="H53" s="2" t="s">
        <v>21</v>
      </c>
      <c r="I53" s="82" t="s">
        <v>151</v>
      </c>
      <c r="J53" s="5" t="s">
        <v>102</v>
      </c>
      <c r="K53" s="12">
        <v>2.9870000000000001</v>
      </c>
      <c r="L53" s="4" t="s">
        <v>457</v>
      </c>
      <c r="M53" s="12" t="s">
        <v>50</v>
      </c>
      <c r="N53" s="8" t="s">
        <v>698</v>
      </c>
      <c r="O53" s="6">
        <v>43378</v>
      </c>
      <c r="P53" s="8">
        <f>IF(ISBLANK(Гарантии!$O53), "Дата не указана", YEAR(Гарантии!$O53))</f>
        <v>2018</v>
      </c>
      <c r="Q53" s="6" t="str">
        <f ca="1">IF(OR(Гарантии!$R53&gt;=TODAY(),Гарантии!$S53&gt;=TODAY(),Гарантии!$T53&gt;=TODAY(),Гарантии!$U53&gt;=TODAY(),Гарантии!$V53&gt;=TODAY(),Гарантии!$W53&gt;=TODAY(),Гарантии!$X53&gt;=TODAY(),Гарантии!$Z53&gt;=TODAY(),Гарантии!$AB53&gt;=TODAY(),Гарантии!$AD53&gt;=TODAY(),Гарантии!$AC53&gt;=TODAY(),Гарантии!$Y53&gt;=TODAY(),Гарантии!$AA53&gt;=TODAY()),"Действует", "Окончена")</f>
        <v>Окончена</v>
      </c>
      <c r="R53" s="6"/>
      <c r="S53" s="6"/>
      <c r="T53" s="6"/>
      <c r="U53" s="6">
        <v>44839</v>
      </c>
      <c r="V53" s="6"/>
      <c r="W53" s="6"/>
      <c r="X53" s="6"/>
      <c r="Y53" s="6"/>
      <c r="Z53" s="6"/>
      <c r="AA53" s="6"/>
      <c r="AB53" s="6"/>
      <c r="AC53" s="6"/>
      <c r="AD53" s="6"/>
      <c r="AE53" s="153"/>
      <c r="AF53" s="156"/>
      <c r="AG53" s="160"/>
      <c r="AH53" s="155"/>
      <c r="AI53" s="33"/>
      <c r="AJ53" s="33"/>
      <c r="AK53" s="52"/>
      <c r="AL53" s="6" t="s">
        <v>55</v>
      </c>
      <c r="AM53" s="8"/>
    </row>
    <row r="54" spans="1:39" s="51" customFormat="1" ht="68.25" hidden="1" customHeight="1">
      <c r="A54" s="13">
        <v>46</v>
      </c>
      <c r="B54" s="2"/>
      <c r="C54" s="2"/>
      <c r="D54" s="2"/>
      <c r="E54" s="2" t="s">
        <v>851</v>
      </c>
      <c r="F54" s="2" t="s">
        <v>227</v>
      </c>
      <c r="G54" s="2" t="s">
        <v>224</v>
      </c>
      <c r="H54" s="2" t="s">
        <v>21</v>
      </c>
      <c r="I54" s="82" t="s">
        <v>300</v>
      </c>
      <c r="J54" s="5" t="s">
        <v>102</v>
      </c>
      <c r="K54" s="12">
        <v>2.4500000000000002</v>
      </c>
      <c r="L54" s="4" t="s">
        <v>456</v>
      </c>
      <c r="M54" s="12" t="s">
        <v>50</v>
      </c>
      <c r="N54" s="8" t="s">
        <v>773</v>
      </c>
      <c r="O54" s="6">
        <v>43388</v>
      </c>
      <c r="P54" s="8">
        <f>IF(ISBLANK(Гарантии!$O54), "Дата не указана", YEAR(Гарантии!$O54))</f>
        <v>2018</v>
      </c>
      <c r="Q54" s="6" t="str">
        <f ca="1">IF(OR(Гарантии!$R54&gt;=TODAY(),Гарантии!$S54&gt;=TODAY(),Гарантии!$T54&gt;=TODAY(),Гарантии!$U54&gt;=TODAY(),Гарантии!$V54&gt;=TODAY(),Гарантии!$W54&gt;=TODAY(),Гарантии!$X54&gt;=TODAY(),Гарантии!$Z54&gt;=TODAY(),Гарантии!$AB54&gt;=TODAY(),Гарантии!$AD54&gt;=TODAY(),Гарантии!$AC54&gt;=TODAY(),Гарантии!$Y54&gt;=TODAY(),Гарантии!$AA54&gt;=TODAY()),"Действует", "Окончена")</f>
        <v>Окончена</v>
      </c>
      <c r="R54" s="6"/>
      <c r="S54" s="6"/>
      <c r="T54" s="6"/>
      <c r="U54" s="6">
        <v>44849</v>
      </c>
      <c r="V54" s="6"/>
      <c r="W54" s="6"/>
      <c r="X54" s="6">
        <v>45214</v>
      </c>
      <c r="Y54" s="6"/>
      <c r="Z54" s="6"/>
      <c r="AA54" s="6"/>
      <c r="AB54" s="6"/>
      <c r="AC54" s="6"/>
      <c r="AD54" s="6"/>
      <c r="AE54" s="153"/>
      <c r="AF54" s="156"/>
      <c r="AG54" s="124"/>
      <c r="AH54" s="155"/>
      <c r="AI54" s="33"/>
      <c r="AJ54" s="13"/>
      <c r="AK54" s="73"/>
      <c r="AL54" s="6" t="s">
        <v>55</v>
      </c>
      <c r="AM54" s="8"/>
    </row>
    <row r="55" spans="1:39" s="3" customFormat="1" ht="115.5" hidden="1" customHeight="1">
      <c r="A55" s="13">
        <v>47</v>
      </c>
      <c r="B55" s="2"/>
      <c r="C55" s="2"/>
      <c r="D55" s="2"/>
      <c r="E55" s="61" t="s">
        <v>850</v>
      </c>
      <c r="F55" s="2" t="s">
        <v>227</v>
      </c>
      <c r="G55" s="2" t="s">
        <v>224</v>
      </c>
      <c r="H55" s="2" t="s">
        <v>21</v>
      </c>
      <c r="I55" s="82" t="s">
        <v>151</v>
      </c>
      <c r="J55" s="5" t="s">
        <v>102</v>
      </c>
      <c r="K55" s="12">
        <v>1.657</v>
      </c>
      <c r="L55" s="4" t="s">
        <v>458</v>
      </c>
      <c r="M55" s="12" t="s">
        <v>50</v>
      </c>
      <c r="N55" s="8" t="s">
        <v>697</v>
      </c>
      <c r="O55" s="6">
        <v>43399</v>
      </c>
      <c r="P55" s="8">
        <f>IF(ISBLANK(Гарантии!$O55), "Дата не указана", YEAR(Гарантии!$O55))</f>
        <v>2018</v>
      </c>
      <c r="Q55" s="6" t="str">
        <f ca="1">IF(OR(Гарантии!$R55&gt;=TODAY(),Гарантии!$S55&gt;=TODAY(),Гарантии!$T55&gt;=TODAY(),Гарантии!$U55&gt;=TODAY(),Гарантии!$V55&gt;=TODAY(),Гарантии!$W55&gt;=TODAY(),Гарантии!$X55&gt;=TODAY(),Гарантии!$Z55&gt;=TODAY(),Гарантии!$AB55&gt;=TODAY(),Гарантии!$AD55&gt;=TODAY(),Гарантии!$AC55&gt;=TODAY(),Гарантии!$Y55&gt;=TODAY(),Гарантии!$AA55&gt;=TODAY()),"Действует", "Окончена")</f>
        <v>Окончена</v>
      </c>
      <c r="R55" s="6"/>
      <c r="S55" s="6"/>
      <c r="T55" s="6"/>
      <c r="U55" s="6">
        <v>44860</v>
      </c>
      <c r="V55" s="6"/>
      <c r="W55" s="6">
        <v>45225</v>
      </c>
      <c r="X55" s="6"/>
      <c r="Y55" s="6"/>
      <c r="Z55" s="6"/>
      <c r="AA55" s="6"/>
      <c r="AB55" s="6"/>
      <c r="AC55" s="6"/>
      <c r="AD55" s="6"/>
      <c r="AE55" s="153"/>
      <c r="AF55" s="154"/>
      <c r="AG55" s="155"/>
      <c r="AH55" s="155"/>
      <c r="AI55" s="33"/>
      <c r="AJ55" s="33"/>
      <c r="AK55" s="52"/>
      <c r="AL55" s="6" t="s">
        <v>55</v>
      </c>
      <c r="AM55" s="8"/>
    </row>
    <row r="56" spans="1:39" s="3" customFormat="1" ht="42" hidden="1" customHeight="1">
      <c r="A56" s="13">
        <v>48</v>
      </c>
      <c r="B56" s="2"/>
      <c r="C56" s="2"/>
      <c r="D56" s="2"/>
      <c r="E56" s="61" t="s">
        <v>852</v>
      </c>
      <c r="F56" s="19" t="s">
        <v>227</v>
      </c>
      <c r="G56" s="2" t="s">
        <v>224</v>
      </c>
      <c r="H56" s="2" t="s">
        <v>21</v>
      </c>
      <c r="I56" s="82" t="s">
        <v>301</v>
      </c>
      <c r="J56" s="5" t="s">
        <v>102</v>
      </c>
      <c r="K56" s="12">
        <v>8.9600000000000009</v>
      </c>
      <c r="L56" s="4" t="s">
        <v>853</v>
      </c>
      <c r="M56" s="12" t="s">
        <v>43</v>
      </c>
      <c r="N56" s="8" t="s">
        <v>696</v>
      </c>
      <c r="O56" s="6">
        <v>43434</v>
      </c>
      <c r="P56" s="8">
        <f>IF(ISBLANK(Гарантии!$O56), "Дата не указана", YEAR(Гарантии!$O56))</f>
        <v>2018</v>
      </c>
      <c r="Q56" s="6" t="str">
        <f ca="1">IF(OR(Гарантии!$R56&gt;=TODAY(),Гарантии!$S56&gt;=TODAY(),Гарантии!$T56&gt;=TODAY(),Гарантии!$U56&gt;=TODAY(),Гарантии!$V56&gt;=TODAY(),Гарантии!$W56&gt;=TODAY(),Гарантии!$X56&gt;=TODAY(),Гарантии!$Z56&gt;=TODAY(),Гарантии!$AB56&gt;=TODAY(),Гарантии!$AD56&gt;=TODAY(),Гарантии!$AC56&gt;=TODAY(),Гарантии!$Y56&gt;=TODAY(),Гарантии!$AA56&gt;=TODAY()),"Действует", "Окончена")</f>
        <v>Окончена</v>
      </c>
      <c r="R56" s="6"/>
      <c r="S56" s="6"/>
      <c r="T56" s="6"/>
      <c r="U56" s="6"/>
      <c r="V56" s="6"/>
      <c r="W56" s="6"/>
      <c r="X56" s="6">
        <v>45260</v>
      </c>
      <c r="Y56" s="6"/>
      <c r="Z56" s="6"/>
      <c r="AA56" s="6"/>
      <c r="AB56" s="6"/>
      <c r="AC56" s="6"/>
      <c r="AD56" s="6"/>
      <c r="AE56" s="153"/>
      <c r="AF56" s="156"/>
      <c r="AG56" s="124"/>
      <c r="AH56" s="155"/>
      <c r="AI56" s="33"/>
      <c r="AJ56" s="13"/>
      <c r="AK56" s="8"/>
      <c r="AL56" s="6" t="s">
        <v>78</v>
      </c>
      <c r="AM56" s="8"/>
    </row>
    <row r="57" spans="1:39" s="51" customFormat="1" ht="54.75" customHeight="1">
      <c r="A57" s="13">
        <v>49</v>
      </c>
      <c r="B57" s="2" t="s">
        <v>815</v>
      </c>
      <c r="C57" s="2"/>
      <c r="D57" s="2"/>
      <c r="E57" s="61" t="s">
        <v>848</v>
      </c>
      <c r="F57" s="19" t="s">
        <v>227</v>
      </c>
      <c r="G57" s="8" t="s">
        <v>219</v>
      </c>
      <c r="H57" s="2" t="s">
        <v>21</v>
      </c>
      <c r="I57" s="82" t="s">
        <v>254</v>
      </c>
      <c r="J57" s="4" t="s">
        <v>102</v>
      </c>
      <c r="K57" s="97">
        <v>0.65769</v>
      </c>
      <c r="L57" s="11" t="s">
        <v>513</v>
      </c>
      <c r="M57" s="8" t="s">
        <v>172</v>
      </c>
      <c r="N57" s="10" t="s">
        <v>756</v>
      </c>
      <c r="O57" s="6">
        <v>43434</v>
      </c>
      <c r="P57" s="8">
        <f>IF(ISBLANK(Гарантии!$O57), "Дата не указана", YEAR(Гарантии!$O57))</f>
        <v>2018</v>
      </c>
      <c r="Q57" s="6" t="str">
        <f ca="1">IF(OR(Гарантии!$R57&gt;=TODAY(),Гарантии!$S57&gt;=TODAY(),Гарантии!$T57&gt;=TODAY(),Гарантии!$U57&gt;=TODAY(),Гарантии!$V57&gt;=TODAY(),Гарантии!$W57&gt;=TODAY(),Гарантии!$X57&gt;=TODAY(),Гарантии!$Z57&gt;=TODAY(),Гарантии!$AB57&gt;=TODAY(),Гарантии!$AD57&gt;=TODAY(),Гарантии!$AC57&gt;=TODAY(),Гарантии!$Y57&gt;=TODAY(),Гарантии!$AA57&gt;=TODAY()),"Действует", "Окончена")</f>
        <v>Действует</v>
      </c>
      <c r="R57" s="6">
        <v>46356</v>
      </c>
      <c r="S57" s="6"/>
      <c r="T57" s="6"/>
      <c r="U57" s="6">
        <v>45260</v>
      </c>
      <c r="V57" s="6"/>
      <c r="W57" s="6"/>
      <c r="X57" s="6">
        <v>45260</v>
      </c>
      <c r="Y57" s="6"/>
      <c r="Z57" s="6"/>
      <c r="AA57" s="6"/>
      <c r="AB57" s="6"/>
      <c r="AC57" s="6"/>
      <c r="AD57" s="6">
        <v>46356</v>
      </c>
      <c r="AE57" s="158"/>
      <c r="AF57" s="156"/>
      <c r="AG57" s="155"/>
      <c r="AH57" s="155"/>
      <c r="AI57" s="4"/>
      <c r="AJ57" s="7"/>
      <c r="AK57" s="7"/>
      <c r="AL57" s="8" t="s">
        <v>995</v>
      </c>
      <c r="AM57" s="80"/>
    </row>
    <row r="58" spans="1:39" s="3" customFormat="1" ht="53.25" customHeight="1">
      <c r="A58" s="13">
        <v>50</v>
      </c>
      <c r="B58" s="2" t="s">
        <v>815</v>
      </c>
      <c r="C58" s="2"/>
      <c r="D58" s="2"/>
      <c r="E58" s="61" t="s">
        <v>848</v>
      </c>
      <c r="F58" s="19" t="s">
        <v>227</v>
      </c>
      <c r="G58" s="8" t="s">
        <v>219</v>
      </c>
      <c r="H58" s="2" t="s">
        <v>21</v>
      </c>
      <c r="I58" s="82" t="s">
        <v>254</v>
      </c>
      <c r="J58" s="4" t="s">
        <v>102</v>
      </c>
      <c r="K58" s="97">
        <v>0.53</v>
      </c>
      <c r="L58" s="11" t="s">
        <v>512</v>
      </c>
      <c r="M58" s="8" t="s">
        <v>172</v>
      </c>
      <c r="N58" s="10" t="s">
        <v>564</v>
      </c>
      <c r="O58" s="6">
        <v>43434</v>
      </c>
      <c r="P58" s="8">
        <f>IF(ISBLANK(Гарантии!$O58), "Дата не указана", YEAR(Гарантии!$O58))</f>
        <v>2018</v>
      </c>
      <c r="Q58" s="6" t="str">
        <f ca="1">IF(OR(Гарантии!$R58&gt;=TODAY(),Гарантии!$S58&gt;=TODAY(),Гарантии!$T58&gt;=TODAY(),Гарантии!$U58&gt;=TODAY(),Гарантии!$V58&gt;=TODAY(),Гарантии!$W58&gt;=TODAY(),Гарантии!$X58&gt;=TODAY(),Гарантии!$Z58&gt;=TODAY(),Гарантии!$AB58&gt;=TODAY(),Гарантии!$AD58&gt;=TODAY(),Гарантии!$AC58&gt;=TODAY(),Гарантии!$Y58&gt;=TODAY(),Гарантии!$AA58&gt;=TODAY()),"Действует", "Окончена")</f>
        <v>Действует</v>
      </c>
      <c r="R58" s="6">
        <v>46356</v>
      </c>
      <c r="S58" s="6"/>
      <c r="T58" s="6"/>
      <c r="U58" s="6">
        <v>45260</v>
      </c>
      <c r="V58" s="6"/>
      <c r="W58" s="6"/>
      <c r="X58" s="6">
        <v>45260</v>
      </c>
      <c r="Y58" s="6"/>
      <c r="Z58" s="6"/>
      <c r="AA58" s="6"/>
      <c r="AB58" s="6"/>
      <c r="AC58" s="6"/>
      <c r="AD58" s="6"/>
      <c r="AE58" s="153"/>
      <c r="AF58" s="156"/>
      <c r="AG58" s="124"/>
      <c r="AH58" s="124"/>
      <c r="AI58" s="8"/>
      <c r="AJ58" s="7"/>
      <c r="AK58" s="7"/>
      <c r="AL58" s="8" t="s">
        <v>995</v>
      </c>
      <c r="AM58" s="80"/>
    </row>
    <row r="59" spans="1:39" s="51" customFormat="1" ht="63.75" hidden="1" customHeight="1">
      <c r="A59" s="13">
        <v>51</v>
      </c>
      <c r="B59" s="2"/>
      <c r="C59" s="2"/>
      <c r="D59" s="2"/>
      <c r="E59" s="8"/>
      <c r="F59" s="2"/>
      <c r="G59" s="2" t="s">
        <v>224</v>
      </c>
      <c r="H59" s="2" t="s">
        <v>36</v>
      </c>
      <c r="I59" s="87" t="s">
        <v>282</v>
      </c>
      <c r="J59" s="4" t="s">
        <v>102</v>
      </c>
      <c r="K59" s="27">
        <v>1.44</v>
      </c>
      <c r="L59" s="4" t="s">
        <v>451</v>
      </c>
      <c r="M59" s="8" t="s">
        <v>172</v>
      </c>
      <c r="N59" s="20" t="s">
        <v>628</v>
      </c>
      <c r="O59" s="32">
        <v>43346</v>
      </c>
      <c r="P59" s="20">
        <f>IF(ISBLANK(Гарантии!$O59), "Дата не указана", YEAR(Гарантии!$O59))</f>
        <v>2018</v>
      </c>
      <c r="Q59" s="6" t="str">
        <f ca="1">IF(OR(Гарантии!$R59&gt;=TODAY(),Гарантии!$S59&gt;=TODAY(),Гарантии!$T59&gt;=TODAY(),Гарантии!$U59&gt;=TODAY(),Гарантии!$V59&gt;=TODAY(),Гарантии!$W59&gt;=TODAY(),Гарантии!$X59&gt;=TODAY(),Гарантии!$Z59&gt;=TODAY(),Гарантии!$AB59&gt;=TODAY(),Гарантии!$AD59&gt;=TODAY(),Гарантии!$AC59&gt;=TODAY(),Гарантии!$Y59&gt;=TODAY(),Гарантии!$AA59&gt;=TODAY()),"Действует", "Окончена")</f>
        <v>Окончена</v>
      </c>
      <c r="R59" s="6"/>
      <c r="S59" s="6"/>
      <c r="T59" s="6"/>
      <c r="U59" s="6">
        <v>44807</v>
      </c>
      <c r="V59" s="6"/>
      <c r="W59" s="6"/>
      <c r="X59" s="6"/>
      <c r="Y59" s="6"/>
      <c r="Z59" s="6"/>
      <c r="AA59" s="6"/>
      <c r="AB59" s="6"/>
      <c r="AC59" s="6"/>
      <c r="AD59" s="6"/>
      <c r="AE59" s="159"/>
      <c r="AF59" s="156"/>
      <c r="AG59" s="155"/>
      <c r="AH59" s="155"/>
      <c r="AI59" s="33"/>
      <c r="AJ59" s="33"/>
      <c r="AK59" s="7"/>
      <c r="AL59" s="8" t="s">
        <v>76</v>
      </c>
      <c r="AM59" s="8"/>
    </row>
    <row r="60" spans="1:39" s="51" customFormat="1" ht="38.25" customHeight="1">
      <c r="A60" s="13">
        <v>52</v>
      </c>
      <c r="B60" s="2"/>
      <c r="C60" s="2"/>
      <c r="D60" s="2"/>
      <c r="E60" s="2"/>
      <c r="F60" s="2"/>
      <c r="G60" s="8" t="s">
        <v>219</v>
      </c>
      <c r="H60" s="2" t="s">
        <v>37</v>
      </c>
      <c r="I60" s="87" t="s">
        <v>250</v>
      </c>
      <c r="J60" s="4" t="s">
        <v>102</v>
      </c>
      <c r="K60" s="64">
        <f>20.564-19.961</f>
        <v>0.60300000000000153</v>
      </c>
      <c r="L60" s="25" t="s">
        <v>332</v>
      </c>
      <c r="M60" s="20" t="s">
        <v>43</v>
      </c>
      <c r="N60" s="20" t="s">
        <v>571</v>
      </c>
      <c r="O60" s="21">
        <v>43441</v>
      </c>
      <c r="P60" s="142">
        <f>IF(ISBLANK(Гарантии!$O60), "Дата не указана", YEAR(Гарантии!$O60))</f>
        <v>2018</v>
      </c>
      <c r="Q60" s="6" t="str">
        <f ca="1">IF(OR(Гарантии!$R60&gt;=TODAY(),Гарантии!$S60&gt;=TODAY(),Гарантии!$T60&gt;=TODAY(),Гарантии!$U60&gt;=TODAY(),Гарантии!$V60&gt;=TODAY(),Гарантии!$W60&gt;=TODAY(),Гарантии!$X60&gt;=TODAY(),Гарантии!$Z60&gt;=TODAY(),Гарантии!$AB60&gt;=TODAY(),Гарантии!$AD60&gt;=TODAY(),Гарантии!$AC60&gt;=TODAY(),Гарантии!$Y60&gt;=TODAY(),Гарантии!$AA60&gt;=TODAY()),"Действует", "Окончена")</f>
        <v>Действует</v>
      </c>
      <c r="R60" s="6">
        <v>46363</v>
      </c>
      <c r="S60" s="6">
        <v>45633</v>
      </c>
      <c r="T60" s="6">
        <v>45267</v>
      </c>
      <c r="U60" s="6">
        <v>45633</v>
      </c>
      <c r="V60" s="6"/>
      <c r="W60" s="6">
        <v>45267</v>
      </c>
      <c r="X60" s="6"/>
      <c r="Y60" s="6"/>
      <c r="Z60" s="6"/>
      <c r="AA60" s="6"/>
      <c r="AB60" s="6"/>
      <c r="AC60" s="6"/>
      <c r="AD60" s="6">
        <v>44902</v>
      </c>
      <c r="AE60" s="159"/>
      <c r="AF60" s="156"/>
      <c r="AG60" s="155"/>
      <c r="AH60" s="155"/>
      <c r="AI60" s="4"/>
      <c r="AJ60" s="7"/>
      <c r="AK60" s="7"/>
      <c r="AL60" s="8" t="s">
        <v>1640</v>
      </c>
      <c r="AM60" s="80"/>
    </row>
    <row r="61" spans="1:39" s="51" customFormat="1" ht="168" hidden="1" customHeight="1">
      <c r="A61" s="13">
        <v>53</v>
      </c>
      <c r="B61" s="8"/>
      <c r="C61" s="8"/>
      <c r="D61" s="8"/>
      <c r="E61" s="8"/>
      <c r="F61" s="8"/>
      <c r="G61" s="2" t="s">
        <v>224</v>
      </c>
      <c r="H61" s="8" t="s">
        <v>15</v>
      </c>
      <c r="I61" s="82" t="s">
        <v>308</v>
      </c>
      <c r="J61" s="5" t="s">
        <v>2</v>
      </c>
      <c r="K61" s="12">
        <v>1.4</v>
      </c>
      <c r="L61" s="12" t="s">
        <v>435</v>
      </c>
      <c r="M61" s="8" t="s">
        <v>67</v>
      </c>
      <c r="N61" s="8" t="s">
        <v>743</v>
      </c>
      <c r="O61" s="6">
        <v>43306</v>
      </c>
      <c r="P61" s="8">
        <f>IF(ISBLANK(Гарантии!$O61), "Дата не указана", YEAR(Гарантии!$O61))</f>
        <v>2018</v>
      </c>
      <c r="Q61" s="6" t="str">
        <f ca="1">IF(OR(Гарантии!$R61&gt;=TODAY(),Гарантии!$S61&gt;=TODAY(),Гарантии!$T61&gt;=TODAY(),Гарантии!$U61&gt;=TODAY(),Гарантии!$V61&gt;=TODAY(),Гарантии!$W61&gt;=TODAY(),Гарантии!$X61&gt;=TODAY(),Гарантии!$Z61&gt;=TODAY(),Гарантии!$AB61&gt;=TODAY(),Гарантии!$AD61&gt;=TODAY(),Гарантии!$AC61&gt;=TODAY(),Гарантии!$Y61&gt;=TODAY(),Гарантии!$AA61&gt;=TODAY()),"Действует", "Окончена")</f>
        <v>Окончена</v>
      </c>
      <c r="R61" s="6"/>
      <c r="S61" s="6"/>
      <c r="T61" s="6"/>
      <c r="U61" s="6"/>
      <c r="V61" s="6"/>
      <c r="W61" s="6"/>
      <c r="X61" s="6"/>
      <c r="Y61" s="6"/>
      <c r="Z61" s="6">
        <v>45132</v>
      </c>
      <c r="AA61" s="6"/>
      <c r="AB61" s="6"/>
      <c r="AC61" s="6"/>
      <c r="AD61" s="6"/>
      <c r="AE61" s="153"/>
      <c r="AF61" s="154"/>
      <c r="AG61" s="155"/>
      <c r="AH61" s="155"/>
      <c r="AI61" s="33"/>
      <c r="AJ61" s="33"/>
      <c r="AK61" s="14"/>
      <c r="AL61" s="8" t="s">
        <v>47</v>
      </c>
      <c r="AM61" s="80"/>
    </row>
    <row r="62" spans="1:39" s="51" customFormat="1" ht="51.75" hidden="1" customHeight="1">
      <c r="A62" s="13">
        <v>54</v>
      </c>
      <c r="B62" s="2" t="s">
        <v>815</v>
      </c>
      <c r="C62" s="2"/>
      <c r="D62" s="2"/>
      <c r="E62" s="61" t="s">
        <v>879</v>
      </c>
      <c r="F62" s="19" t="s">
        <v>227</v>
      </c>
      <c r="G62" s="8" t="s">
        <v>219</v>
      </c>
      <c r="H62" s="2" t="s">
        <v>15</v>
      </c>
      <c r="I62" s="82" t="s">
        <v>240</v>
      </c>
      <c r="J62" s="2" t="s">
        <v>102</v>
      </c>
      <c r="K62" s="97">
        <v>1.6180000000000001</v>
      </c>
      <c r="L62" s="12" t="s">
        <v>500</v>
      </c>
      <c r="M62" s="8" t="s">
        <v>60</v>
      </c>
      <c r="N62" s="8" t="s">
        <v>588</v>
      </c>
      <c r="O62" s="6">
        <v>43320</v>
      </c>
      <c r="P62" s="8">
        <f>IF(ISBLANK(Гарантии!$O62), "Дата не указана", YEAR(Гарантии!$O62))</f>
        <v>2018</v>
      </c>
      <c r="Q62" s="6" t="str">
        <f ca="1">IF(OR(Гарантии!$R62&gt;=TODAY(),Гарантии!$S62&gt;=TODAY(),Гарантии!$T62&gt;=TODAY(),Гарантии!$U62&gt;=TODAY(),Гарантии!$V62&gt;=TODAY(),Гарантии!$W62&gt;=TODAY(),Гарантии!$X62&gt;=TODAY(),Гарантии!$Z62&gt;=TODAY(),Гарантии!$AB62&gt;=TODAY(),Гарантии!$AD62&gt;=TODAY(),Гарантии!$AC62&gt;=TODAY(),Гарантии!$Y62&gt;=TODAY(),Гарантии!$AA62&gt;=TODAY()),"Действует", "Окончена")</f>
        <v>Окончена</v>
      </c>
      <c r="R62" s="6"/>
      <c r="S62" s="6"/>
      <c r="T62" s="6"/>
      <c r="U62" s="6">
        <v>44781</v>
      </c>
      <c r="V62" s="6"/>
      <c r="W62" s="6"/>
      <c r="X62" s="6"/>
      <c r="Y62" s="6"/>
      <c r="Z62" s="6"/>
      <c r="AA62" s="6"/>
      <c r="AB62" s="6"/>
      <c r="AC62" s="6"/>
      <c r="AD62" s="6"/>
      <c r="AE62" s="153"/>
      <c r="AF62" s="154"/>
      <c r="AG62" s="157"/>
      <c r="AH62" s="157"/>
      <c r="AI62" s="14"/>
      <c r="AJ62" s="14"/>
      <c r="AK62" s="14"/>
      <c r="AL62" s="8" t="s">
        <v>47</v>
      </c>
      <c r="AM62" s="80"/>
    </row>
    <row r="63" spans="1:39" s="51" customFormat="1" ht="33.75" hidden="1" customHeight="1">
      <c r="A63" s="13">
        <v>55</v>
      </c>
      <c r="B63" s="2"/>
      <c r="C63" s="2"/>
      <c r="D63" s="2"/>
      <c r="E63" s="2"/>
      <c r="F63" s="2"/>
      <c r="G63" s="2" t="s">
        <v>224</v>
      </c>
      <c r="H63" s="8" t="s">
        <v>15</v>
      </c>
      <c r="I63" s="82" t="s">
        <v>307</v>
      </c>
      <c r="J63" s="5" t="s">
        <v>102</v>
      </c>
      <c r="K63" s="14">
        <v>4.09</v>
      </c>
      <c r="L63" s="12" t="s">
        <v>434</v>
      </c>
      <c r="M63" s="8" t="s">
        <v>172</v>
      </c>
      <c r="N63" s="8" t="s">
        <v>606</v>
      </c>
      <c r="O63" s="6">
        <v>43336</v>
      </c>
      <c r="P63" s="8">
        <f>IF(ISBLANK(Гарантии!$O63), "Дата не указана", YEAR(Гарантии!$O63))</f>
        <v>2018</v>
      </c>
      <c r="Q63" s="6" t="str">
        <f ca="1">IF(OR(Гарантии!$R63&gt;=TODAY(),Гарантии!$S63&gt;=TODAY(),Гарантии!$T63&gt;=TODAY(),Гарантии!$U63&gt;=TODAY(),Гарантии!$V63&gt;=TODAY(),Гарантии!$W63&gt;=TODAY(),Гарантии!$X63&gt;=TODAY(),Гарантии!$Z63&gt;=TODAY(),Гарантии!$AB63&gt;=TODAY(),Гарантии!$AD63&gt;=TODAY(),Гарантии!$AC63&gt;=TODAY(),Гарантии!$Y63&gt;=TODAY(),Гарантии!$AA63&gt;=TODAY()),"Действует", "Окончена")</f>
        <v>Окончена</v>
      </c>
      <c r="R63" s="6"/>
      <c r="S63" s="6"/>
      <c r="T63" s="6"/>
      <c r="U63" s="6">
        <v>44797</v>
      </c>
      <c r="V63" s="6"/>
      <c r="W63" s="6"/>
      <c r="X63" s="6"/>
      <c r="Y63" s="6"/>
      <c r="Z63" s="6"/>
      <c r="AA63" s="6"/>
      <c r="AB63" s="6"/>
      <c r="AC63" s="6"/>
      <c r="AD63" s="6"/>
      <c r="AE63" s="153"/>
      <c r="AF63" s="154"/>
      <c r="AG63" s="155"/>
      <c r="AH63" s="155"/>
      <c r="AI63" s="33"/>
      <c r="AJ63" s="33"/>
      <c r="AK63" s="14"/>
      <c r="AL63" s="8" t="s">
        <v>47</v>
      </c>
      <c r="AM63" s="80"/>
    </row>
    <row r="64" spans="1:39" s="3" customFormat="1" ht="28" hidden="1">
      <c r="A64" s="13">
        <v>56</v>
      </c>
      <c r="B64" s="2"/>
      <c r="C64" s="2"/>
      <c r="D64" s="2"/>
      <c r="E64" s="2"/>
      <c r="F64" s="2"/>
      <c r="G64" s="8" t="s">
        <v>226</v>
      </c>
      <c r="H64" s="2" t="s">
        <v>216</v>
      </c>
      <c r="I64" s="82" t="s">
        <v>249</v>
      </c>
      <c r="J64" s="4" t="s">
        <v>2</v>
      </c>
      <c r="K64" s="29"/>
      <c r="L64" s="4" t="s">
        <v>72</v>
      </c>
      <c r="M64" s="4" t="s">
        <v>797</v>
      </c>
      <c r="N64" s="4" t="s">
        <v>576</v>
      </c>
      <c r="O64" s="52">
        <v>43319</v>
      </c>
      <c r="P64" s="19">
        <f>IF(ISBLANK(Гарантии!$O64), "Дата не указана", YEAR(Гарантии!$O64))</f>
        <v>2018</v>
      </c>
      <c r="Q64" s="6" t="str">
        <f ca="1">IF(OR(Гарантии!$R64&gt;=TODAY(),Гарантии!$S64&gt;=TODAY(),Гарантии!$T64&gt;=TODAY(),Гарантии!$U64&gt;=TODAY(),Гарантии!$V64&gt;=TODAY(),Гарантии!$W64&gt;=TODAY(),Гарантии!$X64&gt;=TODAY(),Гарантии!$Z64&gt;=TODAY(),Гарантии!$AB64&gt;=TODAY(),Гарантии!$AD64&gt;=TODAY(),Гарантии!$AC64&gt;=TODAY(),Гарантии!$Y64&gt;=TODAY(),Гарантии!$AA64&gt;=TODAY()),"Действует", "Окончена")</f>
        <v>Окончена</v>
      </c>
      <c r="R64" s="6"/>
      <c r="S64" s="6"/>
      <c r="T64" s="6"/>
      <c r="U64" s="6"/>
      <c r="V64" s="6"/>
      <c r="W64" s="6">
        <v>45145</v>
      </c>
      <c r="X64" s="6"/>
      <c r="Y64" s="6"/>
      <c r="Z64" s="6"/>
      <c r="AA64" s="6"/>
      <c r="AB64" s="6"/>
      <c r="AC64" s="6"/>
      <c r="AD64" s="6"/>
      <c r="AE64" s="153"/>
      <c r="AF64" s="154"/>
      <c r="AG64" s="124"/>
      <c r="AH64" s="124"/>
      <c r="AI64" s="8"/>
      <c r="AJ64" s="53"/>
      <c r="AK64" s="53"/>
      <c r="AL64" s="4" t="s">
        <v>100</v>
      </c>
      <c r="AM64" s="80"/>
    </row>
    <row r="65" spans="1:62" s="51" customFormat="1" ht="46.5" hidden="1" customHeight="1">
      <c r="A65" s="13">
        <v>57</v>
      </c>
      <c r="B65" s="8"/>
      <c r="C65" s="8"/>
      <c r="D65" s="8"/>
      <c r="E65" s="8"/>
      <c r="F65" s="8"/>
      <c r="G65" s="2" t="s">
        <v>224</v>
      </c>
      <c r="H65" s="8" t="s">
        <v>216</v>
      </c>
      <c r="I65" s="82" t="s">
        <v>275</v>
      </c>
      <c r="J65" s="4" t="s">
        <v>2</v>
      </c>
      <c r="K65" s="4">
        <v>1.7</v>
      </c>
      <c r="L65" s="4" t="s">
        <v>444</v>
      </c>
      <c r="M65" s="8" t="s">
        <v>172</v>
      </c>
      <c r="N65" s="8" t="s">
        <v>628</v>
      </c>
      <c r="O65" s="6">
        <v>43336</v>
      </c>
      <c r="P65" s="8">
        <f>IF(ISBLANK(Гарантии!$O65), "Дата не указана", YEAR(Гарантии!$O65))</f>
        <v>2018</v>
      </c>
      <c r="Q65" s="6" t="str">
        <f ca="1">IF(OR(Гарантии!$R65&gt;=TODAY(),Гарантии!$S65&gt;=TODAY(),Гарантии!$T65&gt;=TODAY(),Гарантии!$U65&gt;=TODAY(),Гарантии!$V65&gt;=TODAY(),Гарантии!$W65&gt;=TODAY(),Гарантии!$X65&gt;=TODAY(),Гарантии!$Z65&gt;=TODAY(),Гарантии!$AB65&gt;=TODAY(),Гарантии!$AD65&gt;=TODAY(),Гарантии!$AC65&gt;=TODAY(),Гарантии!$Y65&gt;=TODAY(),Гарантии!$AA65&gt;=TODAY()),"Действует", "Окончена")</f>
        <v>Окончена</v>
      </c>
      <c r="R65" s="6"/>
      <c r="S65" s="6"/>
      <c r="T65" s="6"/>
      <c r="U65" s="6">
        <v>44797</v>
      </c>
      <c r="V65" s="6"/>
      <c r="W65" s="6"/>
      <c r="X65" s="6"/>
      <c r="Y65" s="6"/>
      <c r="Z65" s="6"/>
      <c r="AA65" s="6"/>
      <c r="AB65" s="6"/>
      <c r="AC65" s="6"/>
      <c r="AD65" s="6"/>
      <c r="AE65" s="158"/>
      <c r="AF65" s="154"/>
      <c r="AG65" s="155"/>
      <c r="AH65" s="155"/>
      <c r="AI65" s="33"/>
      <c r="AJ65" s="33"/>
      <c r="AK65" s="53"/>
      <c r="AL65" s="4" t="s">
        <v>100</v>
      </c>
      <c r="AM65" s="53"/>
    </row>
    <row r="66" spans="1:62" s="51" customFormat="1" ht="46.5" hidden="1" customHeight="1">
      <c r="A66" s="13">
        <v>58</v>
      </c>
      <c r="B66" s="8"/>
      <c r="C66" s="8"/>
      <c r="D66" s="8"/>
      <c r="E66" s="8"/>
      <c r="F66" s="8"/>
      <c r="G66" s="2" t="s">
        <v>224</v>
      </c>
      <c r="H66" s="8" t="s">
        <v>39</v>
      </c>
      <c r="I66" s="93" t="s">
        <v>787</v>
      </c>
      <c r="J66" s="4" t="s">
        <v>102</v>
      </c>
      <c r="K66" s="97">
        <v>7.07</v>
      </c>
      <c r="L66" s="4" t="s">
        <v>68</v>
      </c>
      <c r="M66" s="8" t="s">
        <v>172</v>
      </c>
      <c r="N66" s="8" t="s">
        <v>628</v>
      </c>
      <c r="O66" s="6">
        <v>43335</v>
      </c>
      <c r="P66" s="8">
        <f>IF(ISBLANK(Гарантии!$O66), "Дата не указана", YEAR(Гарантии!$O66))</f>
        <v>2018</v>
      </c>
      <c r="Q66" s="6" t="str">
        <f ca="1">IF(OR(Гарантии!$R66&gt;=TODAY(),Гарантии!$S66&gt;=TODAY(),Гарантии!$T66&gt;=TODAY(),Гарантии!$U66&gt;=TODAY(),Гарантии!$V66&gt;=TODAY(),Гарантии!$W66&gt;=TODAY(),Гарантии!$X66&gt;=TODAY(),Гарантии!$Z66&gt;=TODAY(),Гарантии!$AB66&gt;=TODAY(),Гарантии!$AD66&gt;=TODAY(),Гарантии!$AC66&gt;=TODAY(),Гарантии!$Y66&gt;=TODAY(),Гарантии!$AA66&gt;=TODAY()),"Действует", "Окончена")</f>
        <v>Окончена</v>
      </c>
      <c r="R66" s="6"/>
      <c r="S66" s="6"/>
      <c r="T66" s="6"/>
      <c r="U66" s="6">
        <v>45161</v>
      </c>
      <c r="V66" s="6"/>
      <c r="W66" s="6"/>
      <c r="X66" s="6"/>
      <c r="Y66" s="6"/>
      <c r="Z66" s="6"/>
      <c r="AA66" s="6"/>
      <c r="AB66" s="6"/>
      <c r="AC66" s="6"/>
      <c r="AD66" s="6"/>
      <c r="AE66" s="153"/>
      <c r="AF66" s="156"/>
      <c r="AG66" s="155"/>
      <c r="AH66" s="155"/>
      <c r="AI66" s="33"/>
      <c r="AJ66" s="33"/>
      <c r="AK66" s="53"/>
      <c r="AL66" s="4" t="s">
        <v>201</v>
      </c>
      <c r="AM66" s="53"/>
    </row>
    <row r="67" spans="1:62" s="3" customFormat="1" ht="37.5" hidden="1" customHeight="1">
      <c r="A67" s="13">
        <v>59</v>
      </c>
      <c r="B67" s="2"/>
      <c r="C67" s="2"/>
      <c r="D67" s="2"/>
      <c r="E67" s="2"/>
      <c r="F67" s="2"/>
      <c r="G67" s="8" t="s">
        <v>226</v>
      </c>
      <c r="H67" s="2" t="s">
        <v>41</v>
      </c>
      <c r="I67" s="87" t="s">
        <v>244</v>
      </c>
      <c r="J67" s="25" t="s">
        <v>2</v>
      </c>
      <c r="K67" s="29"/>
      <c r="L67" s="15" t="s">
        <v>503</v>
      </c>
      <c r="M67" s="20" t="s">
        <v>137</v>
      </c>
      <c r="N67" s="20" t="s">
        <v>583</v>
      </c>
      <c r="O67" s="26">
        <v>43307</v>
      </c>
      <c r="P67" s="143">
        <f>IF(ISBLANK(Гарантии!$O67), "Дата не указана", YEAR(Гарантии!$O67))</f>
        <v>2018</v>
      </c>
      <c r="Q67" s="6" t="str">
        <f ca="1">IF(OR(Гарантии!$R67&gt;=TODAY(),Гарантии!$S67&gt;=TODAY(),Гарантии!$T67&gt;=TODAY(),Гарантии!$U67&gt;=TODAY(),Гарантии!$V67&gt;=TODAY(),Гарантии!$W67&gt;=TODAY(),Гарантии!$X67&gt;=TODAY(),Гарантии!$Z67&gt;=TODAY(),Гарантии!$AB67&gt;=TODAY(),Гарантии!$AD67&gt;=TODAY(),Гарантии!$AC67&gt;=TODAY(),Гарантии!$Y67&gt;=TODAY(),Гарантии!$AA67&gt;=TODAY()),"Действует", "Окончена")</f>
        <v>Окончена</v>
      </c>
      <c r="R67" s="6">
        <v>44768</v>
      </c>
      <c r="S67" s="6"/>
      <c r="T67" s="6"/>
      <c r="U67" s="6"/>
      <c r="V67" s="6"/>
      <c r="W67" s="6">
        <v>45133</v>
      </c>
      <c r="X67" s="6">
        <v>45133</v>
      </c>
      <c r="Y67" s="6"/>
      <c r="Z67" s="6"/>
      <c r="AA67" s="6"/>
      <c r="AB67" s="6"/>
      <c r="AC67" s="6"/>
      <c r="AD67" s="6"/>
      <c r="AE67" s="159"/>
      <c r="AF67" s="156"/>
      <c r="AG67" s="155"/>
      <c r="AH67" s="155"/>
      <c r="AI67" s="4"/>
      <c r="AJ67" s="8"/>
      <c r="AK67" s="8"/>
      <c r="AL67" s="8" t="s">
        <v>75</v>
      </c>
      <c r="AM67" s="15"/>
    </row>
    <row r="68" spans="1:62" s="51" customFormat="1" ht="35.25" customHeight="1">
      <c r="A68" s="13">
        <v>60</v>
      </c>
      <c r="B68" s="2"/>
      <c r="C68" s="2"/>
      <c r="D68" s="2"/>
      <c r="E68" s="2"/>
      <c r="F68" s="2"/>
      <c r="G68" s="8" t="s">
        <v>219</v>
      </c>
      <c r="H68" s="2" t="s">
        <v>41</v>
      </c>
      <c r="I68" s="87" t="s">
        <v>243</v>
      </c>
      <c r="J68" s="25" t="s">
        <v>102</v>
      </c>
      <c r="K68" s="30">
        <v>1.73</v>
      </c>
      <c r="L68" s="15" t="s">
        <v>502</v>
      </c>
      <c r="M68" s="20" t="s">
        <v>73</v>
      </c>
      <c r="N68" s="20" t="s">
        <v>584</v>
      </c>
      <c r="O68" s="26">
        <v>43404</v>
      </c>
      <c r="P68" s="143">
        <f>IF(ISBLANK(Гарантии!$O68), "Дата не указана", YEAR(Гарантии!$O68))</f>
        <v>2018</v>
      </c>
      <c r="Q68" s="6" t="str">
        <f ca="1">IF(OR(Гарантии!$R68&gt;=TODAY(),Гарантии!$S68&gt;=TODAY(),Гарантии!$T68&gt;=TODAY(),Гарантии!$U68&gt;=TODAY(),Гарантии!$V68&gt;=TODAY(),Гарантии!$W68&gt;=TODAY(),Гарантии!$X68&gt;=TODAY(),Гарантии!$Z68&gt;=TODAY(),Гарантии!$AB68&gt;=TODAY(),Гарантии!$AD68&gt;=TODAY(),Гарантии!$AC68&gt;=TODAY(),Гарантии!$Y68&gt;=TODAY(),Гарантии!$AA68&gt;=TODAY()),"Действует", "Окончена")</f>
        <v>Действует</v>
      </c>
      <c r="R68" s="6">
        <v>46326</v>
      </c>
      <c r="S68" s="6">
        <v>45596</v>
      </c>
      <c r="T68" s="6">
        <v>45230</v>
      </c>
      <c r="U68" s="6">
        <v>44865</v>
      </c>
      <c r="V68" s="6"/>
      <c r="W68" s="6"/>
      <c r="X68" s="6"/>
      <c r="Y68" s="6"/>
      <c r="Z68" s="6"/>
      <c r="AA68" s="6"/>
      <c r="AB68" s="6"/>
      <c r="AC68" s="6"/>
      <c r="AD68" s="6"/>
      <c r="AE68" s="159"/>
      <c r="AF68" s="156"/>
      <c r="AG68" s="155"/>
      <c r="AH68" s="155"/>
      <c r="AI68" s="4"/>
      <c r="AJ68" s="8"/>
      <c r="AK68" s="8"/>
      <c r="AL68" s="8" t="s">
        <v>48</v>
      </c>
      <c r="AM68" s="15"/>
    </row>
    <row r="69" spans="1:62" s="51" customFormat="1" ht="46.5" customHeight="1">
      <c r="A69" s="13">
        <v>61</v>
      </c>
      <c r="B69" s="2"/>
      <c r="C69" s="2"/>
      <c r="D69" s="2"/>
      <c r="E69" s="2"/>
      <c r="F69" s="2"/>
      <c r="G69" s="8" t="s">
        <v>219</v>
      </c>
      <c r="H69" s="2" t="s">
        <v>40</v>
      </c>
      <c r="I69" s="88" t="s">
        <v>246</v>
      </c>
      <c r="J69" s="17" t="s">
        <v>2</v>
      </c>
      <c r="K69" s="31">
        <v>1.4350000000000005</v>
      </c>
      <c r="L69" s="18" t="s">
        <v>505</v>
      </c>
      <c r="M69" s="18" t="s">
        <v>74</v>
      </c>
      <c r="N69" s="18" t="s">
        <v>581</v>
      </c>
      <c r="O69" s="21">
        <v>43426</v>
      </c>
      <c r="P69" s="142">
        <f>IF(ISBLANK(Гарантии!$O69), "Дата не указана", YEAR(Гарантии!$O69))</f>
        <v>2018</v>
      </c>
      <c r="Q69" s="6" t="str">
        <f ca="1">IF(OR(Гарантии!$R69&gt;=TODAY(),Гарантии!$S69&gt;=TODAY(),Гарантии!$T69&gt;=TODAY(),Гарантии!$U69&gt;=TODAY(),Гарантии!$V69&gt;=TODAY(),Гарантии!$W69&gt;=TODAY(),Гарантии!$X69&gt;=TODAY(),Гарантии!$Z69&gt;=TODAY(),Гарантии!$AB69&gt;=TODAY(),Гарантии!$AD69&gt;=TODAY(),Гарантии!$AC69&gt;=TODAY(),Гарантии!$Y69&gt;=TODAY(),Гарантии!$AA69&gt;=TODAY()),"Действует", "Окончена")</f>
        <v>Действует</v>
      </c>
      <c r="R69" s="6">
        <v>46348</v>
      </c>
      <c r="S69" s="6"/>
      <c r="T69" s="6"/>
      <c r="U69" s="6">
        <v>45252</v>
      </c>
      <c r="V69" s="6"/>
      <c r="W69" s="6"/>
      <c r="X69" s="6"/>
      <c r="Y69" s="6"/>
      <c r="Z69" s="6"/>
      <c r="AA69" s="6"/>
      <c r="AB69" s="6"/>
      <c r="AC69" s="6"/>
      <c r="AD69" s="6"/>
      <c r="AE69" s="153"/>
      <c r="AF69" s="154"/>
      <c r="AG69" s="155"/>
      <c r="AH69" s="155"/>
      <c r="AI69" s="4"/>
      <c r="AJ69" s="8"/>
      <c r="AK69" s="8"/>
      <c r="AL69" s="4" t="s">
        <v>201</v>
      </c>
      <c r="AM69" s="80"/>
    </row>
    <row r="70" spans="1:62" s="3" customFormat="1" ht="36" customHeight="1">
      <c r="A70" s="13">
        <v>62</v>
      </c>
      <c r="B70" s="8"/>
      <c r="C70" s="8"/>
      <c r="D70" s="8"/>
      <c r="E70" s="61" t="s">
        <v>935</v>
      </c>
      <c r="F70" s="2" t="s">
        <v>227</v>
      </c>
      <c r="G70" s="2" t="s">
        <v>224</v>
      </c>
      <c r="H70" s="8" t="s">
        <v>29</v>
      </c>
      <c r="I70" s="89" t="s">
        <v>157</v>
      </c>
      <c r="J70" s="4" t="s">
        <v>102</v>
      </c>
      <c r="K70" s="1">
        <v>2</v>
      </c>
      <c r="L70" s="4" t="s">
        <v>496</v>
      </c>
      <c r="M70" s="8" t="s">
        <v>172</v>
      </c>
      <c r="N70" s="8" t="s">
        <v>764</v>
      </c>
      <c r="O70" s="6">
        <v>43784</v>
      </c>
      <c r="P70" s="8">
        <f>IF(ISBLANK(Гарантии!$O70), "Дата не указана", YEAR(Гарантии!$O70))</f>
        <v>2019</v>
      </c>
      <c r="Q70" s="6" t="str">
        <f ca="1">IF(OR(Гарантии!$R70&gt;=TODAY(),Гарантии!$S70&gt;=TODAY(),Гарантии!$T70&gt;=TODAY(),Гарантии!$U70&gt;=TODAY(),Гарантии!$V70&gt;=TODAY(),Гарантии!$W70&gt;=TODAY(),Гарантии!$X70&gt;=TODAY(),Гарантии!$Z70&gt;=TODAY(),Гарантии!$AB70&gt;=TODAY(),Гарантии!$AD70&gt;=TODAY(),Гарантии!$AC70&gt;=TODAY(),Гарантии!$Y70&gt;=TODAY(),Гарантии!$AA70&gt;=TODAY()),"Действует", "Окончена")</f>
        <v>Действует</v>
      </c>
      <c r="R70" s="6"/>
      <c r="S70" s="6"/>
      <c r="T70" s="6"/>
      <c r="U70" s="6">
        <v>45245</v>
      </c>
      <c r="V70" s="6"/>
      <c r="W70" s="6"/>
      <c r="X70" s="6"/>
      <c r="Y70" s="6"/>
      <c r="Z70" s="6">
        <v>45611</v>
      </c>
      <c r="AA70" s="6"/>
      <c r="AB70" s="6"/>
      <c r="AC70" s="6"/>
      <c r="AD70" s="6"/>
      <c r="AE70" s="153"/>
      <c r="AF70" s="156"/>
      <c r="AG70" s="157"/>
      <c r="AH70" s="155"/>
      <c r="AI70" s="33"/>
      <c r="AJ70" s="13"/>
      <c r="AK70" s="6"/>
      <c r="AL70" s="4" t="s">
        <v>179</v>
      </c>
      <c r="AM70" s="8"/>
    </row>
    <row r="71" spans="1:62" s="3" customFormat="1" ht="36" customHeight="1">
      <c r="A71" s="13">
        <v>63</v>
      </c>
      <c r="B71" s="8"/>
      <c r="C71" s="8"/>
      <c r="D71" s="8"/>
      <c r="E71" s="61" t="s">
        <v>935</v>
      </c>
      <c r="F71" s="2" t="s">
        <v>227</v>
      </c>
      <c r="G71" s="2" t="s">
        <v>224</v>
      </c>
      <c r="H71" s="8" t="s">
        <v>29</v>
      </c>
      <c r="I71" s="89" t="s">
        <v>157</v>
      </c>
      <c r="J71" s="4" t="s">
        <v>102</v>
      </c>
      <c r="K71" s="1">
        <v>2</v>
      </c>
      <c r="L71" s="4" t="s">
        <v>496</v>
      </c>
      <c r="M71" s="8" t="s">
        <v>172</v>
      </c>
      <c r="N71" s="8" t="s">
        <v>765</v>
      </c>
      <c r="O71" s="6">
        <v>43804</v>
      </c>
      <c r="P71" s="8">
        <f>IF(ISBLANK(Гарантии!$O71), "Дата не указана", YEAR(Гарантии!$O71))</f>
        <v>2019</v>
      </c>
      <c r="Q71" s="6" t="str">
        <f ca="1">IF(OR(Гарантии!$R71&gt;=TODAY(),Гарантии!$S71&gt;=TODAY(),Гарантии!$T71&gt;=TODAY(),Гарантии!$U71&gt;=TODAY(),Гарантии!$V71&gt;=TODAY(),Гарантии!$W71&gt;=TODAY(),Гарантии!$X71&gt;=TODAY(),Гарантии!$Z71&gt;=TODAY(),Гарантии!$AB71&gt;=TODAY(),Гарантии!$AD71&gt;=TODAY(),Гарантии!$AC71&gt;=TODAY(),Гарантии!$Y71&gt;=TODAY(),Гарантии!$AA71&gt;=TODAY()),"Действует", "Окончена")</f>
        <v>Действует</v>
      </c>
      <c r="R71" s="6"/>
      <c r="S71" s="6"/>
      <c r="T71" s="6"/>
      <c r="U71" s="6"/>
      <c r="V71" s="6"/>
      <c r="W71" s="6"/>
      <c r="X71" s="6">
        <v>45631</v>
      </c>
      <c r="Y71" s="6"/>
      <c r="Z71" s="6"/>
      <c r="AA71" s="6"/>
      <c r="AB71" s="6"/>
      <c r="AC71" s="6"/>
      <c r="AD71" s="6"/>
      <c r="AE71" s="153"/>
      <c r="AF71" s="156"/>
      <c r="AG71" s="157"/>
      <c r="AH71" s="155"/>
      <c r="AI71" s="33"/>
      <c r="AJ71" s="13"/>
      <c r="AK71" s="6"/>
      <c r="AL71" s="4" t="s">
        <v>179</v>
      </c>
      <c r="AM71" s="8"/>
    </row>
    <row r="72" spans="1:62" s="51" customFormat="1" ht="60" hidden="1" customHeight="1">
      <c r="A72" s="13">
        <v>64</v>
      </c>
      <c r="B72" s="8"/>
      <c r="C72" s="8"/>
      <c r="D72" s="8"/>
      <c r="E72" s="61" t="s">
        <v>940</v>
      </c>
      <c r="F72" s="2" t="s">
        <v>227</v>
      </c>
      <c r="G72" s="2" t="s">
        <v>224</v>
      </c>
      <c r="H72" s="8" t="s">
        <v>5</v>
      </c>
      <c r="I72" s="89" t="s">
        <v>263</v>
      </c>
      <c r="J72" s="4" t="s">
        <v>2</v>
      </c>
      <c r="K72" s="1">
        <v>1</v>
      </c>
      <c r="L72" s="4" t="s">
        <v>494</v>
      </c>
      <c r="M72" s="8" t="s">
        <v>172</v>
      </c>
      <c r="N72" s="8" t="s">
        <v>771</v>
      </c>
      <c r="O72" s="6">
        <v>43669</v>
      </c>
      <c r="P72" s="8">
        <f>IF(ISBLANK(Гарантии!$O72), "Дата не указана", YEAR(Гарантии!$O72))</f>
        <v>2019</v>
      </c>
      <c r="Q72" s="6" t="str">
        <f ca="1">IF(OR(Гарантии!$R72&gt;=TODAY(),Гарантии!$S72&gt;=TODAY(),Гарантии!$T72&gt;=TODAY(),Гарантии!$U72&gt;=TODAY(),Гарантии!$V72&gt;=TODAY(),Гарантии!$W72&gt;=TODAY(),Гарантии!$X72&gt;=TODAY(),Гарантии!$Z72&gt;=TODAY(),Гарантии!$AB72&gt;=TODAY(),Гарантии!$AD72&gt;=TODAY(),Гарантии!$AC72&gt;=TODAY(),Гарантии!$Y72&gt;=TODAY(),Гарантии!$AA72&gt;=TODAY()),"Действует", "Окончена")</f>
        <v>Окончена</v>
      </c>
      <c r="R72" s="6"/>
      <c r="S72" s="6"/>
      <c r="T72" s="6"/>
      <c r="U72" s="6">
        <v>45130</v>
      </c>
      <c r="V72" s="6"/>
      <c r="W72" s="6"/>
      <c r="X72" s="6"/>
      <c r="Y72" s="6"/>
      <c r="Z72" s="6"/>
      <c r="AA72" s="6"/>
      <c r="AB72" s="6"/>
      <c r="AC72" s="6"/>
      <c r="AD72" s="6"/>
      <c r="AE72" s="153"/>
      <c r="AF72" s="156"/>
      <c r="AG72" s="155"/>
      <c r="AH72" s="155"/>
      <c r="AI72" s="33"/>
      <c r="AJ72" s="33"/>
      <c r="AK72" s="7"/>
      <c r="AL72" s="8" t="s">
        <v>49</v>
      </c>
      <c r="AM72" s="8"/>
    </row>
    <row r="73" spans="1:62" s="51" customFormat="1" ht="51" hidden="1" customHeight="1">
      <c r="A73" s="13">
        <v>65</v>
      </c>
      <c r="B73" s="8"/>
      <c r="C73" s="8"/>
      <c r="D73" s="8"/>
      <c r="E73" s="61" t="s">
        <v>939</v>
      </c>
      <c r="F73" s="2" t="s">
        <v>227</v>
      </c>
      <c r="G73" s="2" t="s">
        <v>224</v>
      </c>
      <c r="H73" s="8" t="s">
        <v>5</v>
      </c>
      <c r="I73" s="89" t="s">
        <v>276</v>
      </c>
      <c r="J73" s="4" t="s">
        <v>2</v>
      </c>
      <c r="K73" s="1">
        <v>1.9</v>
      </c>
      <c r="L73" s="4" t="s">
        <v>495</v>
      </c>
      <c r="M73" s="8" t="s">
        <v>172</v>
      </c>
      <c r="N73" s="8" t="s">
        <v>771</v>
      </c>
      <c r="O73" s="6">
        <v>43734</v>
      </c>
      <c r="P73" s="8">
        <f>IF(ISBLANK(Гарантии!$O73), "Дата не указана", YEAR(Гарантии!$O73))</f>
        <v>2019</v>
      </c>
      <c r="Q73" s="6" t="str">
        <f ca="1">IF(OR(Гарантии!$R73&gt;=TODAY(),Гарантии!$S73&gt;=TODAY(),Гарантии!$T73&gt;=TODAY(),Гарантии!$U73&gt;=TODAY(),Гарантии!$V73&gt;=TODAY(),Гарантии!$W73&gt;=TODAY(),Гарантии!$X73&gt;=TODAY(),Гарантии!$Z73&gt;=TODAY(),Гарантии!$AB73&gt;=TODAY(),Гарантии!$AD73&gt;=TODAY(),Гарантии!$AC73&gt;=TODAY(),Гарантии!$Y73&gt;=TODAY(),Гарантии!$AA73&gt;=TODAY()),"Действует", "Окончена")</f>
        <v>Окончена</v>
      </c>
      <c r="R73" s="6"/>
      <c r="S73" s="6"/>
      <c r="T73" s="6"/>
      <c r="U73" s="6">
        <v>45195</v>
      </c>
      <c r="V73" s="6"/>
      <c r="W73" s="6"/>
      <c r="X73" s="6"/>
      <c r="Y73" s="6"/>
      <c r="Z73" s="6"/>
      <c r="AA73" s="6"/>
      <c r="AB73" s="6"/>
      <c r="AC73" s="6"/>
      <c r="AD73" s="6"/>
      <c r="AE73" s="153"/>
      <c r="AF73" s="156"/>
      <c r="AG73" s="155"/>
      <c r="AH73" s="155"/>
      <c r="AI73" s="33"/>
      <c r="AJ73" s="33"/>
      <c r="AK73" s="7"/>
      <c r="AL73" s="8" t="s">
        <v>49</v>
      </c>
      <c r="AM73" s="8"/>
    </row>
    <row r="74" spans="1:62" s="51" customFormat="1" ht="52.5" hidden="1" customHeight="1">
      <c r="A74" s="13">
        <v>66</v>
      </c>
      <c r="B74" s="8"/>
      <c r="C74" s="8"/>
      <c r="D74" s="8"/>
      <c r="E74" s="61" t="s">
        <v>943</v>
      </c>
      <c r="F74" s="2" t="s">
        <v>227</v>
      </c>
      <c r="G74" s="2" t="s">
        <v>224</v>
      </c>
      <c r="H74" s="8" t="s">
        <v>6</v>
      </c>
      <c r="I74" s="89" t="s">
        <v>278</v>
      </c>
      <c r="J74" s="4" t="s">
        <v>2</v>
      </c>
      <c r="K74" s="4">
        <v>2.5</v>
      </c>
      <c r="L74" s="4" t="s">
        <v>491</v>
      </c>
      <c r="M74" s="13" t="s">
        <v>19</v>
      </c>
      <c r="N74" s="4" t="s">
        <v>610</v>
      </c>
      <c r="O74" s="6">
        <v>43723</v>
      </c>
      <c r="P74" s="8">
        <f>IF(ISBLANK(Гарантии!$O74), "Дата не указана", YEAR(Гарантии!$O74))</f>
        <v>2019</v>
      </c>
      <c r="Q74" s="6" t="str">
        <f ca="1">IF(OR(Гарантии!$R74&gt;=TODAY(),Гарантии!$S74&gt;=TODAY(),Гарантии!$T74&gt;=TODAY(),Гарантии!$U74&gt;=TODAY(),Гарантии!$V74&gt;=TODAY(),Гарантии!$W74&gt;=TODAY(),Гарантии!$X74&gt;=TODAY(),Гарантии!$Z74&gt;=TODAY(),Гарантии!$AB74&gt;=TODAY(),Гарантии!$AD74&gt;=TODAY(),Гарантии!$AC74&gt;=TODAY(),Гарантии!$Y74&gt;=TODAY(),Гарантии!$AA74&gt;=TODAY()),"Действует", "Окончена")</f>
        <v>Окончена</v>
      </c>
      <c r="R74" s="6"/>
      <c r="S74" s="6"/>
      <c r="T74" s="6"/>
      <c r="U74" s="6">
        <v>45184</v>
      </c>
      <c r="V74" s="6"/>
      <c r="W74" s="6"/>
      <c r="X74" s="6"/>
      <c r="Y74" s="6"/>
      <c r="Z74" s="6"/>
      <c r="AA74" s="6"/>
      <c r="AB74" s="6"/>
      <c r="AC74" s="6"/>
      <c r="AD74" s="6"/>
      <c r="AE74" s="153"/>
      <c r="AF74" s="156"/>
      <c r="AG74" s="155"/>
      <c r="AH74" s="155"/>
      <c r="AI74" s="33"/>
      <c r="AJ74" s="33"/>
      <c r="AK74" s="7"/>
      <c r="AL74" s="8" t="s">
        <v>49</v>
      </c>
      <c r="AM74" s="8"/>
    </row>
    <row r="75" spans="1:62" s="51" customFormat="1" ht="31.5" customHeight="1">
      <c r="A75" s="13">
        <v>67</v>
      </c>
      <c r="B75" s="8"/>
      <c r="C75" s="8"/>
      <c r="D75" s="8"/>
      <c r="E75" s="61" t="s">
        <v>944</v>
      </c>
      <c r="F75" s="8" t="s">
        <v>227</v>
      </c>
      <c r="G75" s="8" t="s">
        <v>219</v>
      </c>
      <c r="H75" s="8" t="s">
        <v>6</v>
      </c>
      <c r="I75" s="89" t="s">
        <v>234</v>
      </c>
      <c r="J75" s="4" t="s">
        <v>102</v>
      </c>
      <c r="K75" s="97">
        <v>0.44700000000000001</v>
      </c>
      <c r="L75" s="4" t="s">
        <v>318</v>
      </c>
      <c r="M75" s="13" t="s">
        <v>19</v>
      </c>
      <c r="N75" s="1" t="s">
        <v>757</v>
      </c>
      <c r="O75" s="6">
        <v>43763</v>
      </c>
      <c r="P75" s="8">
        <f>IF(ISBLANK(Гарантии!$O75), "Дата не указана", YEAR(Гарантии!$O75))</f>
        <v>2019</v>
      </c>
      <c r="Q75" s="6" t="str">
        <f ca="1">IF(OR(Гарантии!$R75&gt;=TODAY(),Гарантии!$S75&gt;=TODAY(),Гарантии!$T75&gt;=TODAY(),Гарантии!$U75&gt;=TODAY(),Гарантии!$V75&gt;=TODAY(),Гарантии!$W75&gt;=TODAY(),Гарантии!$X75&gt;=TODAY(),Гарантии!$Z75&gt;=TODAY(),Гарантии!$AB75&gt;=TODAY(),Гарантии!$AD75&gt;=TODAY(),Гарантии!$AC75&gt;=TODAY(),Гарантии!$Y75&gt;=TODAY(),Гарантии!$AA75&gt;=TODAY()),"Действует", "Окончена")</f>
        <v>Действует</v>
      </c>
      <c r="R75" s="6">
        <v>46685</v>
      </c>
      <c r="S75" s="6">
        <v>45955</v>
      </c>
      <c r="T75" s="6">
        <v>45590</v>
      </c>
      <c r="U75" s="6">
        <v>45224</v>
      </c>
      <c r="V75" s="6"/>
      <c r="W75" s="6">
        <v>45955</v>
      </c>
      <c r="X75" s="6"/>
      <c r="Y75" s="6"/>
      <c r="Z75" s="6"/>
      <c r="AA75" s="6"/>
      <c r="AB75" s="6"/>
      <c r="AC75" s="6"/>
      <c r="AD75" s="6"/>
      <c r="AE75" s="153"/>
      <c r="AF75" s="156"/>
      <c r="AG75" s="155"/>
      <c r="AH75" s="155"/>
      <c r="AI75" s="4"/>
      <c r="AJ75" s="7"/>
      <c r="AK75" s="7"/>
      <c r="AL75" s="8" t="s">
        <v>1639</v>
      </c>
      <c r="AM75" s="80"/>
    </row>
    <row r="76" spans="1:62" s="51" customFormat="1" ht="57.75" customHeight="1">
      <c r="A76" s="13">
        <v>68</v>
      </c>
      <c r="B76" s="19"/>
      <c r="C76" s="19"/>
      <c r="D76" s="19"/>
      <c r="E76" s="61" t="s">
        <v>949</v>
      </c>
      <c r="F76" s="19" t="s">
        <v>227</v>
      </c>
      <c r="G76" s="8" t="s">
        <v>219</v>
      </c>
      <c r="H76" s="19" t="s">
        <v>30</v>
      </c>
      <c r="I76" s="89" t="s">
        <v>238</v>
      </c>
      <c r="J76" s="4" t="s">
        <v>102</v>
      </c>
      <c r="K76" s="14">
        <v>3.7679999999999998</v>
      </c>
      <c r="L76" s="8" t="s">
        <v>320</v>
      </c>
      <c r="M76" s="1" t="s">
        <v>79</v>
      </c>
      <c r="N76" s="1" t="s">
        <v>759</v>
      </c>
      <c r="O76" s="6">
        <v>43754</v>
      </c>
      <c r="P76" s="8">
        <f>IF(ISBLANK(Гарантии!$O76), "Дата не указана", YEAR(Гарантии!$O76))</f>
        <v>2019</v>
      </c>
      <c r="Q76" s="6" t="str">
        <f ca="1">IF(OR(Гарантии!$R76&gt;=TODAY(),Гарантии!$S76&gt;=TODAY(),Гарантии!$T76&gt;=TODAY(),Гарантии!$U76&gt;=TODAY(),Гарантии!$V76&gt;=TODAY(),Гарантии!$W76&gt;=TODAY(),Гарантии!$X76&gt;=TODAY(),Гарантии!$Z76&gt;=TODAY(),Гарантии!$AB76&gt;=TODAY(),Гарантии!$AD76&gt;=TODAY(),Гарантии!$AC76&gt;=TODAY(),Гарантии!$Y76&gt;=TODAY(),Гарантии!$AA76&gt;=TODAY()),"Действует", "Окончена")</f>
        <v>Действует</v>
      </c>
      <c r="R76" s="6">
        <v>46676</v>
      </c>
      <c r="S76" s="6">
        <v>46001</v>
      </c>
      <c r="T76" s="6">
        <v>45581</v>
      </c>
      <c r="U76" s="6">
        <v>45215</v>
      </c>
      <c r="V76" s="6"/>
      <c r="W76" s="6">
        <v>46676</v>
      </c>
      <c r="X76" s="6">
        <v>45581</v>
      </c>
      <c r="Y76" s="6"/>
      <c r="Z76" s="6"/>
      <c r="AA76" s="6"/>
      <c r="AB76" s="6"/>
      <c r="AC76" s="6"/>
      <c r="AD76" s="6"/>
      <c r="AE76" s="161"/>
      <c r="AF76" s="154"/>
      <c r="AG76" s="155"/>
      <c r="AH76" s="155"/>
      <c r="AI76" s="4"/>
      <c r="AJ76" s="52"/>
      <c r="AK76" s="53"/>
      <c r="AL76" s="8" t="s">
        <v>1640</v>
      </c>
      <c r="AM76" s="80"/>
    </row>
    <row r="77" spans="1:62" s="51" customFormat="1" ht="53.25" customHeight="1">
      <c r="A77" s="13">
        <v>69</v>
      </c>
      <c r="B77" s="19"/>
      <c r="C77" s="19"/>
      <c r="D77" s="19"/>
      <c r="E77" s="61" t="s">
        <v>948</v>
      </c>
      <c r="F77" s="19" t="s">
        <v>227</v>
      </c>
      <c r="G77" s="8" t="s">
        <v>226</v>
      </c>
      <c r="H77" s="19" t="s">
        <v>30</v>
      </c>
      <c r="I77" s="89" t="s">
        <v>237</v>
      </c>
      <c r="J77" s="4" t="s">
        <v>2</v>
      </c>
      <c r="K77" s="29">
        <v>1</v>
      </c>
      <c r="L77" s="1" t="s">
        <v>529</v>
      </c>
      <c r="M77" s="1" t="s">
        <v>82</v>
      </c>
      <c r="N77" s="4" t="s">
        <v>758</v>
      </c>
      <c r="O77" s="6">
        <v>43830</v>
      </c>
      <c r="P77" s="8">
        <f>IF(ISBLANK(Гарантии!$O77), "Дата не указана", YEAR(Гарантии!$O77))</f>
        <v>2019</v>
      </c>
      <c r="Q77" s="6" t="str">
        <f ca="1">IF(OR(Гарантии!$R77&gt;=TODAY(),Гарантии!$S77&gt;=TODAY(),Гарантии!$T77&gt;=TODAY(),Гарантии!$U77&gt;=TODAY(),Гарантии!$V77&gt;=TODAY(),Гарантии!$W77&gt;=TODAY(),Гарантии!$X77&gt;=TODAY(),Гарантии!$Z77&gt;=TODAY(),Гарантии!$AB77&gt;=TODAY(),Гарантии!$AD77&gt;=TODAY(),Гарантии!$AC77&gt;=TODAY(),Гарантии!$Y77&gt;=TODAY(),Гарантии!$AA77&gt;=TODAY()),"Действует", "Окончена")</f>
        <v>Действует</v>
      </c>
      <c r="R77" s="6">
        <v>46752</v>
      </c>
      <c r="S77" s="6">
        <v>46022</v>
      </c>
      <c r="T77" s="6"/>
      <c r="U77" s="6"/>
      <c r="V77" s="6"/>
      <c r="W77" s="6">
        <v>46022</v>
      </c>
      <c r="X77" s="6">
        <v>45657</v>
      </c>
      <c r="Y77" s="6"/>
      <c r="Z77" s="6"/>
      <c r="AA77" s="6"/>
      <c r="AB77" s="6"/>
      <c r="AC77" s="6"/>
      <c r="AD77" s="6"/>
      <c r="AE77" s="161"/>
      <c r="AF77" s="154"/>
      <c r="AG77" s="155"/>
      <c r="AH77" s="155"/>
      <c r="AI77" s="4"/>
      <c r="AJ77" s="4"/>
      <c r="AK77" s="4"/>
      <c r="AL77" s="8" t="s">
        <v>1640</v>
      </c>
      <c r="AM77" s="80"/>
      <c r="AN77" s="28"/>
      <c r="AO77" s="28"/>
      <c r="AP77" s="28"/>
      <c r="AQ77" s="9"/>
      <c r="AR77" s="9"/>
      <c r="AS77" s="28"/>
      <c r="AT77" s="28"/>
      <c r="AU77" s="28"/>
      <c r="AV77" s="9"/>
      <c r="AW77" s="9"/>
      <c r="AX77" s="9"/>
      <c r="AY77" s="9"/>
      <c r="AZ77" s="9"/>
      <c r="BA77" s="9"/>
      <c r="BB77" s="9"/>
      <c r="BC77" s="3"/>
      <c r="BD77" s="3"/>
      <c r="BE77" s="3"/>
      <c r="BF77" s="3"/>
      <c r="BG77" s="16"/>
      <c r="BH77" s="16"/>
      <c r="BI77" s="16"/>
      <c r="BJ77" s="3"/>
    </row>
    <row r="78" spans="1:62" s="51" customFormat="1" ht="46.5" hidden="1" customHeight="1">
      <c r="A78" s="13">
        <v>70</v>
      </c>
      <c r="B78" s="2" t="s">
        <v>815</v>
      </c>
      <c r="C78" s="2"/>
      <c r="D78" s="2"/>
      <c r="E78" s="61" t="s">
        <v>951</v>
      </c>
      <c r="F78" s="2" t="s">
        <v>227</v>
      </c>
      <c r="G78" s="2" t="s">
        <v>224</v>
      </c>
      <c r="H78" s="19" t="s">
        <v>31</v>
      </c>
      <c r="I78" s="82" t="s">
        <v>254</v>
      </c>
      <c r="J78" s="1" t="s">
        <v>102</v>
      </c>
      <c r="K78" s="14">
        <v>5.5</v>
      </c>
      <c r="L78" s="1" t="s">
        <v>484</v>
      </c>
      <c r="M78" s="8" t="s">
        <v>86</v>
      </c>
      <c r="N78" s="8" t="s">
        <v>617</v>
      </c>
      <c r="O78" s="6">
        <v>43738</v>
      </c>
      <c r="P78" s="8">
        <f>IF(ISBLANK(Гарантии!$O78), "Дата не указана", YEAR(Гарантии!$O78))</f>
        <v>2019</v>
      </c>
      <c r="Q78" s="6" t="str">
        <f ca="1">IF(OR(Гарантии!$R78&gt;=TODAY(),Гарантии!$S78&gt;=TODAY(),Гарантии!$T78&gt;=TODAY(),Гарантии!$U78&gt;=TODAY(),Гарантии!$V78&gt;=TODAY(),Гарантии!$W78&gt;=TODAY(),Гарантии!$X78&gt;=TODAY(),Гарантии!$Z78&gt;=TODAY(),Гарантии!$AB78&gt;=TODAY(),Гарантии!$AD78&gt;=TODAY(),Гарантии!$AC78&gt;=TODAY(),Гарантии!$Y78&gt;=TODAY(),Гарантии!$AA78&gt;=TODAY()),"Действует", "Окончена")</f>
        <v>Окончена</v>
      </c>
      <c r="R78" s="6"/>
      <c r="S78" s="6"/>
      <c r="T78" s="6"/>
      <c r="U78" s="6">
        <v>45199</v>
      </c>
      <c r="V78" s="6"/>
      <c r="W78" s="6"/>
      <c r="X78" s="6"/>
      <c r="Y78" s="6"/>
      <c r="Z78" s="6"/>
      <c r="AA78" s="6"/>
      <c r="AB78" s="6"/>
      <c r="AC78" s="6"/>
      <c r="AD78" s="6"/>
      <c r="AE78" s="158"/>
      <c r="AF78" s="154"/>
      <c r="AG78" s="155"/>
      <c r="AH78" s="155"/>
      <c r="AI78" s="33"/>
      <c r="AJ78" s="33"/>
      <c r="AK78" s="53"/>
      <c r="AL78" s="8" t="s">
        <v>80</v>
      </c>
      <c r="AM78" s="53"/>
      <c r="AN78" s="28"/>
      <c r="AO78" s="28"/>
      <c r="AP78" s="28"/>
      <c r="AQ78" s="9"/>
      <c r="AR78" s="9"/>
      <c r="AS78" s="28"/>
      <c r="AT78" s="28"/>
      <c r="AU78" s="28"/>
      <c r="AV78" s="9"/>
      <c r="AW78" s="9"/>
      <c r="AX78" s="9"/>
      <c r="AY78" s="9"/>
      <c r="AZ78" s="9"/>
      <c r="BA78" s="9"/>
      <c r="BB78" s="9"/>
      <c r="BC78" s="3"/>
      <c r="BD78" s="3"/>
      <c r="BE78" s="3"/>
      <c r="BF78" s="3"/>
      <c r="BG78" s="16"/>
      <c r="BH78" s="16"/>
      <c r="BI78" s="16"/>
      <c r="BJ78" s="3"/>
    </row>
    <row r="79" spans="1:62" s="51" customFormat="1" ht="46.5" customHeight="1">
      <c r="A79" s="13">
        <v>71</v>
      </c>
      <c r="B79" s="2" t="s">
        <v>815</v>
      </c>
      <c r="C79" s="2"/>
      <c r="D79" s="2"/>
      <c r="E79" s="61" t="s">
        <v>952</v>
      </c>
      <c r="F79" s="2" t="s">
        <v>227</v>
      </c>
      <c r="G79" s="2" t="s">
        <v>224</v>
      </c>
      <c r="H79" s="19" t="s">
        <v>31</v>
      </c>
      <c r="I79" s="89" t="s">
        <v>254</v>
      </c>
      <c r="J79" s="8" t="s">
        <v>102</v>
      </c>
      <c r="K79" s="14">
        <v>0.6</v>
      </c>
      <c r="L79" s="47" t="s">
        <v>489</v>
      </c>
      <c r="M79" s="8" t="s">
        <v>172</v>
      </c>
      <c r="N79" s="8" t="s">
        <v>618</v>
      </c>
      <c r="O79" s="6">
        <v>43777</v>
      </c>
      <c r="P79" s="8">
        <f>IF(ISBLANK(Гарантии!$O79), "Дата не указана", YEAR(Гарантии!$O79))</f>
        <v>2019</v>
      </c>
      <c r="Q79" s="6" t="str">
        <f ca="1">IF(OR(Гарантии!$R79&gt;=TODAY(),Гарантии!$S79&gt;=TODAY(),Гарантии!$T79&gt;=TODAY(),Гарантии!$U79&gt;=TODAY(),Гарантии!$V79&gt;=TODAY(),Гарантии!$W79&gt;=TODAY(),Гарантии!$X79&gt;=TODAY(),Гарантии!$Z79&gt;=TODAY(),Гарантии!$AB79&gt;=TODAY(),Гарантии!$AD79&gt;=TODAY(),Гарантии!$AC79&gt;=TODAY(),Гарантии!$Y79&gt;=TODAY(),Гарантии!$AA79&gt;=TODAY()),"Действует", "Окончена")</f>
        <v>Действует</v>
      </c>
      <c r="R79" s="6"/>
      <c r="S79" s="6"/>
      <c r="T79" s="6"/>
      <c r="U79" s="6">
        <v>45969</v>
      </c>
      <c r="V79" s="6"/>
      <c r="W79" s="6"/>
      <c r="X79" s="6">
        <v>45604</v>
      </c>
      <c r="Y79" s="6"/>
      <c r="Z79" s="6">
        <v>45604</v>
      </c>
      <c r="AA79" s="6"/>
      <c r="AB79" s="6"/>
      <c r="AC79" s="6"/>
      <c r="AD79" s="6"/>
      <c r="AE79" s="158"/>
      <c r="AF79" s="156"/>
      <c r="AG79" s="155"/>
      <c r="AH79" s="155"/>
      <c r="AI79" s="33"/>
      <c r="AJ79" s="33"/>
      <c r="AK79" s="2"/>
      <c r="AL79" s="8" t="s">
        <v>80</v>
      </c>
      <c r="AM79" s="8"/>
      <c r="AN79" s="28"/>
      <c r="AO79" s="28"/>
      <c r="AP79" s="28"/>
      <c r="AQ79" s="9"/>
      <c r="AR79" s="9"/>
      <c r="AS79" s="28"/>
      <c r="AT79" s="28"/>
      <c r="AU79" s="28"/>
      <c r="AV79" s="9"/>
      <c r="AW79" s="9"/>
      <c r="AX79" s="9"/>
      <c r="AY79" s="9"/>
      <c r="AZ79" s="9"/>
      <c r="BA79" s="9"/>
      <c r="BB79" s="9"/>
      <c r="BC79" s="3"/>
      <c r="BD79" s="3"/>
      <c r="BE79" s="3"/>
      <c r="BF79" s="3"/>
      <c r="BG79" s="16"/>
      <c r="BH79" s="16"/>
      <c r="BI79" s="16"/>
      <c r="BJ79" s="3"/>
    </row>
    <row r="80" spans="1:62" s="51" customFormat="1" ht="46.5" customHeight="1">
      <c r="A80" s="13">
        <v>72</v>
      </c>
      <c r="B80" s="8"/>
      <c r="C80" s="8"/>
      <c r="D80" s="8"/>
      <c r="E80" s="61" t="s">
        <v>956</v>
      </c>
      <c r="F80" s="2" t="s">
        <v>227</v>
      </c>
      <c r="G80" s="2" t="s">
        <v>224</v>
      </c>
      <c r="H80" s="8" t="s">
        <v>7</v>
      </c>
      <c r="I80" s="82" t="s">
        <v>268</v>
      </c>
      <c r="J80" s="8" t="s">
        <v>102</v>
      </c>
      <c r="K80" s="14">
        <v>1.948</v>
      </c>
      <c r="L80" s="1" t="s">
        <v>480</v>
      </c>
      <c r="M80" s="1" t="s">
        <v>27</v>
      </c>
      <c r="N80" s="1" t="s">
        <v>644</v>
      </c>
      <c r="O80" s="6">
        <v>43728</v>
      </c>
      <c r="P80" s="8">
        <f>IF(ISBLANK(Гарантии!$O80), "Дата не указана", YEAR(Гарантии!$O80))</f>
        <v>2019</v>
      </c>
      <c r="Q80" s="6" t="str">
        <f ca="1">IF(OR(Гарантии!$R80&gt;=TODAY(),Гарантии!$S80&gt;=TODAY(),Гарантии!$T80&gt;=TODAY(),Гарантии!$U80&gt;=TODAY(),Гарантии!$V80&gt;=TODAY(),Гарантии!$W80&gt;=TODAY(),Гарантии!$X80&gt;=TODAY(),Гарантии!$Z80&gt;=TODAY(),Гарантии!$AB80&gt;=TODAY(),Гарантии!$AD80&gt;=TODAY(),Гарантии!$AC80&gt;=TODAY(),Гарантии!$Y80&gt;=TODAY(),Гарантии!$AA80&gt;=TODAY()),"Действует", "Окончена")</f>
        <v>Действует</v>
      </c>
      <c r="R80" s="6">
        <v>45189</v>
      </c>
      <c r="S80" s="6"/>
      <c r="T80" s="6"/>
      <c r="U80" s="6">
        <v>45189</v>
      </c>
      <c r="V80" s="6"/>
      <c r="W80" s="6">
        <v>45555</v>
      </c>
      <c r="X80" s="6">
        <v>45189</v>
      </c>
      <c r="Y80" s="6"/>
      <c r="Z80" s="6"/>
      <c r="AA80" s="6"/>
      <c r="AB80" s="6"/>
      <c r="AC80" s="6"/>
      <c r="AD80" s="6"/>
      <c r="AE80" s="158"/>
      <c r="AF80" s="154"/>
      <c r="AG80" s="155"/>
      <c r="AH80" s="155"/>
      <c r="AI80" s="33"/>
      <c r="AJ80" s="33"/>
      <c r="AK80" s="52"/>
      <c r="AL80" s="8" t="s">
        <v>199</v>
      </c>
      <c r="AM80" s="53"/>
      <c r="AN80" s="28"/>
      <c r="AO80" s="28"/>
      <c r="AP80" s="28"/>
      <c r="AQ80" s="9"/>
      <c r="AR80" s="9"/>
      <c r="AS80" s="28"/>
      <c r="AT80" s="28"/>
      <c r="AU80" s="28"/>
      <c r="AV80" s="9"/>
      <c r="AW80" s="9"/>
      <c r="AX80" s="9"/>
      <c r="AY80" s="9"/>
      <c r="AZ80" s="9"/>
      <c r="BA80" s="9"/>
      <c r="BB80" s="9"/>
      <c r="BC80" s="3"/>
      <c r="BD80" s="3"/>
      <c r="BE80" s="3"/>
      <c r="BF80" s="3"/>
      <c r="BG80" s="16"/>
      <c r="BH80" s="16"/>
      <c r="BI80" s="16"/>
      <c r="BJ80" s="3"/>
    </row>
    <row r="81" spans="1:39" s="51" customFormat="1" ht="42" customHeight="1">
      <c r="A81" s="13">
        <v>73</v>
      </c>
      <c r="B81" s="8"/>
      <c r="C81" s="8"/>
      <c r="D81" s="8"/>
      <c r="E81" s="61" t="s">
        <v>955</v>
      </c>
      <c r="F81" s="19" t="s">
        <v>227</v>
      </c>
      <c r="G81" s="8" t="s">
        <v>219</v>
      </c>
      <c r="H81" s="8" t="s">
        <v>7</v>
      </c>
      <c r="I81" s="89" t="s">
        <v>269</v>
      </c>
      <c r="J81" s="4" t="s">
        <v>102</v>
      </c>
      <c r="K81" s="39">
        <v>5.0350000000000001</v>
      </c>
      <c r="L81" s="4" t="s">
        <v>524</v>
      </c>
      <c r="M81" s="8" t="s">
        <v>172</v>
      </c>
      <c r="N81" s="1" t="s">
        <v>760</v>
      </c>
      <c r="O81" s="6">
        <v>43756</v>
      </c>
      <c r="P81" s="8">
        <f>IF(ISBLANK(Гарантии!$O81), "Дата не указана", YEAR(Гарантии!$O81))</f>
        <v>2019</v>
      </c>
      <c r="Q81" s="6" t="str">
        <f ca="1">IF(OR(Гарантии!$R81&gt;=TODAY(),Гарантии!$S81&gt;=TODAY(),Гарантии!$T81&gt;=TODAY(),Гарантии!$U81&gt;=TODAY(),Гарантии!$V81&gt;=TODAY(),Гарантии!$W81&gt;=TODAY(),Гарантии!$X81&gt;=TODAY(),Гарантии!$Z81&gt;=TODAY(),Гарантии!$AB81&gt;=TODAY(),Гарантии!$AD81&gt;=TODAY(),Гарантии!$AC81&gt;=TODAY(),Гарантии!$Y81&gt;=TODAY(),Гарантии!$AA81&gt;=TODAY()),"Действует", "Окончена")</f>
        <v>Действует</v>
      </c>
      <c r="R81" s="6">
        <v>46678</v>
      </c>
      <c r="S81" s="6"/>
      <c r="T81" s="6">
        <v>45583</v>
      </c>
      <c r="U81" s="6">
        <v>45217</v>
      </c>
      <c r="V81" s="6"/>
      <c r="W81" s="6">
        <v>45583</v>
      </c>
      <c r="X81" s="6"/>
      <c r="Y81" s="6"/>
      <c r="Z81" s="6"/>
      <c r="AA81" s="6"/>
      <c r="AB81" s="6"/>
      <c r="AC81" s="6"/>
      <c r="AD81" s="6"/>
      <c r="AE81" s="158"/>
      <c r="AF81" s="154"/>
      <c r="AG81" s="157"/>
      <c r="AH81" s="157"/>
      <c r="AI81" s="14"/>
      <c r="AJ81" s="6"/>
      <c r="AK81" s="53"/>
      <c r="AL81" s="8" t="s">
        <v>199</v>
      </c>
      <c r="AM81" s="56"/>
    </row>
    <row r="82" spans="1:39" ht="64.5" customHeight="1">
      <c r="A82" s="13">
        <v>74</v>
      </c>
      <c r="B82" s="8"/>
      <c r="C82" s="8"/>
      <c r="D82" s="8"/>
      <c r="E82" s="61" t="s">
        <v>961</v>
      </c>
      <c r="F82" s="19" t="s">
        <v>227</v>
      </c>
      <c r="G82" s="8" t="s">
        <v>219</v>
      </c>
      <c r="H82" s="8" t="s">
        <v>57</v>
      </c>
      <c r="I82" s="82" t="s">
        <v>267</v>
      </c>
      <c r="J82" s="4" t="s">
        <v>102</v>
      </c>
      <c r="K82" s="14">
        <v>3.3</v>
      </c>
      <c r="L82" s="8" t="s">
        <v>324</v>
      </c>
      <c r="M82" s="8" t="s">
        <v>137</v>
      </c>
      <c r="N82" s="8" t="s">
        <v>546</v>
      </c>
      <c r="O82" s="6">
        <v>43545</v>
      </c>
      <c r="P82" s="8">
        <f>IF(ISBLANK(Гарантии!$O82), "Дата не указана", YEAR(Гарантии!$O82))</f>
        <v>2019</v>
      </c>
      <c r="Q82" s="6" t="str">
        <f ca="1">IF(OR(Гарантии!$R82&gt;=TODAY(),Гарантии!$S82&gt;=TODAY(),Гарантии!$T82&gt;=TODAY(),Гарантии!$U82&gt;=TODAY(),Гарантии!$V82&gt;=TODAY(),Гарантии!$W82&gt;=TODAY(),Гарантии!$X82&gt;=TODAY(),Гарантии!$Z82&gt;=TODAY(),Гарантии!$AB82&gt;=TODAY(),Гарантии!$AD82&gt;=TODAY(),Гарантии!$AC82&gt;=TODAY(),Гарантии!$Y82&gt;=TODAY(),Гарантии!$AA82&gt;=TODAY()),"Действует", "Окончена")</f>
        <v>Окончена</v>
      </c>
      <c r="R82" s="6">
        <v>45006</v>
      </c>
      <c r="S82" s="6"/>
      <c r="T82" s="6"/>
      <c r="U82" s="6">
        <v>45006</v>
      </c>
      <c r="V82" s="6"/>
      <c r="W82" s="6">
        <v>45372</v>
      </c>
      <c r="X82" s="6">
        <v>45006</v>
      </c>
      <c r="Y82" s="6"/>
      <c r="Z82" s="6"/>
      <c r="AA82" s="6"/>
      <c r="AB82" s="6"/>
      <c r="AC82" s="6"/>
      <c r="AD82" s="6"/>
      <c r="AE82" s="153"/>
      <c r="AF82" s="154"/>
      <c r="AG82" s="124"/>
      <c r="AH82" s="124"/>
      <c r="AI82" s="8"/>
      <c r="AJ82" s="6"/>
      <c r="AK82" s="8"/>
      <c r="AL82" s="8" t="s">
        <v>53</v>
      </c>
      <c r="AM82" s="56"/>
    </row>
    <row r="83" spans="1:39" s="3" customFormat="1" ht="42" hidden="1">
      <c r="A83" s="13">
        <v>75</v>
      </c>
      <c r="B83" s="2"/>
      <c r="C83" s="2"/>
      <c r="D83" s="2"/>
      <c r="E83" s="61" t="s">
        <v>962</v>
      </c>
      <c r="F83" s="2" t="s">
        <v>227</v>
      </c>
      <c r="G83" s="2" t="s">
        <v>224</v>
      </c>
      <c r="H83" s="2" t="s">
        <v>57</v>
      </c>
      <c r="I83" s="82" t="s">
        <v>88</v>
      </c>
      <c r="J83" s="8" t="s">
        <v>2</v>
      </c>
      <c r="K83" s="97">
        <v>2.25</v>
      </c>
      <c r="L83" s="4" t="s">
        <v>384</v>
      </c>
      <c r="M83" s="4" t="s">
        <v>27</v>
      </c>
      <c r="N83" s="4" t="s">
        <v>662</v>
      </c>
      <c r="O83" s="6">
        <v>43698</v>
      </c>
      <c r="P83" s="8">
        <f>IF(ISBLANK(Гарантии!$O83), "Дата не указана", YEAR(Гарантии!$O83))</f>
        <v>2019</v>
      </c>
      <c r="Q83" s="6" t="str">
        <f ca="1">IF(OR(Гарантии!$R83&gt;=TODAY(),Гарантии!$S83&gt;=TODAY(),Гарантии!$T83&gt;=TODAY(),Гарантии!$U83&gt;=TODAY(),Гарантии!$V83&gt;=TODAY(),Гарантии!$W83&gt;=TODAY(),Гарантии!$X83&gt;=TODAY(),Гарантии!$Z83&gt;=TODAY(),Гарантии!$AB83&gt;=TODAY(),Гарантии!$AD83&gt;=TODAY(),Гарантии!$AC83&gt;=TODAY(),Гарантии!$Y83&gt;=TODAY(),Гарантии!$AA83&gt;=TODAY()),"Действует", "Окончена")</f>
        <v>Окончена</v>
      </c>
      <c r="R83" s="6"/>
      <c r="S83" s="6"/>
      <c r="T83" s="6"/>
      <c r="U83" s="6">
        <v>45159</v>
      </c>
      <c r="V83" s="6"/>
      <c r="W83" s="6"/>
      <c r="X83" s="6"/>
      <c r="Y83" s="6"/>
      <c r="Z83" s="6"/>
      <c r="AA83" s="6"/>
      <c r="AB83" s="6"/>
      <c r="AC83" s="6"/>
      <c r="AD83" s="6"/>
      <c r="AE83" s="153"/>
      <c r="AF83" s="154"/>
      <c r="AG83" s="155"/>
      <c r="AH83" s="155"/>
      <c r="AI83" s="33"/>
      <c r="AJ83" s="33"/>
      <c r="AK83" s="6"/>
      <c r="AL83" s="8" t="s">
        <v>77</v>
      </c>
      <c r="AM83" s="53"/>
    </row>
    <row r="84" spans="1:39" s="51" customFormat="1" ht="34.5" customHeight="1">
      <c r="A84" s="13">
        <v>76</v>
      </c>
      <c r="B84" s="2" t="s">
        <v>815</v>
      </c>
      <c r="C84" s="2"/>
      <c r="D84" s="2"/>
      <c r="E84" s="61" t="s">
        <v>963</v>
      </c>
      <c r="F84" s="2" t="s">
        <v>227</v>
      </c>
      <c r="G84" s="2" t="s">
        <v>224</v>
      </c>
      <c r="H84" s="2" t="s">
        <v>57</v>
      </c>
      <c r="I84" s="85" t="s">
        <v>845</v>
      </c>
      <c r="J84" s="1" t="s">
        <v>102</v>
      </c>
      <c r="K84" s="14">
        <v>0.7</v>
      </c>
      <c r="L84" s="47" t="s">
        <v>473</v>
      </c>
      <c r="M84" s="4" t="s">
        <v>803</v>
      </c>
      <c r="N84" s="8" t="s">
        <v>664</v>
      </c>
      <c r="O84" s="6">
        <v>43784</v>
      </c>
      <c r="P84" s="8">
        <f>IF(ISBLANK(Гарантии!$O84), "Дата не указана", YEAR(Гарантии!$O84))</f>
        <v>2019</v>
      </c>
      <c r="Q84" s="6" t="str">
        <f ca="1">IF(OR(Гарантии!$R84&gt;=TODAY(),Гарантии!$S84&gt;=TODAY(),Гарантии!$T84&gt;=TODAY(),Гарантии!$U84&gt;=TODAY(),Гарантии!$V84&gt;=TODAY(),Гарантии!$W84&gt;=TODAY(),Гарантии!$X84&gt;=TODAY(),Гарантии!$Z84&gt;=TODAY(),Гарантии!$AB84&gt;=TODAY(),Гарантии!$AD84&gt;=TODAY(),Гарантии!$AC84&gt;=TODAY(),Гарантии!$Y84&gt;=TODAY(),Гарантии!$AA84&gt;=TODAY()),"Действует", "Окончена")</f>
        <v>Действует</v>
      </c>
      <c r="R84" s="6"/>
      <c r="S84" s="6"/>
      <c r="T84" s="6"/>
      <c r="U84" s="6">
        <v>45245</v>
      </c>
      <c r="V84" s="6"/>
      <c r="W84" s="6"/>
      <c r="X84" s="6">
        <v>45611</v>
      </c>
      <c r="Y84" s="6"/>
      <c r="Z84" s="6"/>
      <c r="AA84" s="6"/>
      <c r="AB84" s="6"/>
      <c r="AC84" s="6"/>
      <c r="AD84" s="6"/>
      <c r="AE84" s="153"/>
      <c r="AF84" s="154"/>
      <c r="AG84" s="124"/>
      <c r="AH84" s="155"/>
      <c r="AI84" s="33"/>
      <c r="AJ84" s="33"/>
      <c r="AK84" s="52"/>
      <c r="AL84" s="8" t="s">
        <v>47</v>
      </c>
      <c r="AM84" s="53"/>
    </row>
    <row r="85" spans="1:39" s="51" customFormat="1" ht="37.5" hidden="1" customHeight="1">
      <c r="A85" s="13">
        <v>77</v>
      </c>
      <c r="B85" s="2"/>
      <c r="C85" s="2"/>
      <c r="D85" s="2"/>
      <c r="E85" s="61" t="s">
        <v>962</v>
      </c>
      <c r="F85" s="19" t="s">
        <v>227</v>
      </c>
      <c r="G85" s="2" t="s">
        <v>224</v>
      </c>
      <c r="H85" s="2" t="s">
        <v>57</v>
      </c>
      <c r="I85" s="82" t="s">
        <v>88</v>
      </c>
      <c r="J85" s="8" t="s">
        <v>2</v>
      </c>
      <c r="K85" s="97">
        <v>2.25</v>
      </c>
      <c r="L85" s="4" t="s">
        <v>385</v>
      </c>
      <c r="M85" s="4" t="s">
        <v>27</v>
      </c>
      <c r="N85" s="4" t="s">
        <v>663</v>
      </c>
      <c r="O85" s="6">
        <v>43812</v>
      </c>
      <c r="P85" s="8">
        <f>IF(ISBLANK(Гарантии!$O85), "Дата не указана", YEAR(Гарантии!$O85))</f>
        <v>2019</v>
      </c>
      <c r="Q85" s="6" t="str">
        <f ca="1">IF(OR(Гарантии!$R85&gt;=TODAY(),Гарантии!$S85&gt;=TODAY(),Гарантии!$T85&gt;=TODAY(),Гарантии!$U85&gt;=TODAY(),Гарантии!$V85&gt;=TODAY(),Гарантии!$W85&gt;=TODAY(),Гарантии!$X85&gt;=TODAY(),Гарантии!$Z85&gt;=TODAY(),Гарантии!$AB85&gt;=TODAY(),Гарантии!$AD85&gt;=TODAY(),Гарантии!$AC85&gt;=TODAY(),Гарантии!$Y85&gt;=TODAY(),Гарантии!$AA85&gt;=TODAY()),"Действует", "Окончена")</f>
        <v>Окончена</v>
      </c>
      <c r="R85" s="6"/>
      <c r="S85" s="6"/>
      <c r="T85" s="6"/>
      <c r="U85" s="6">
        <v>45273</v>
      </c>
      <c r="V85" s="6"/>
      <c r="W85" s="6"/>
      <c r="X85" s="6"/>
      <c r="Y85" s="6"/>
      <c r="Z85" s="6"/>
      <c r="AA85" s="6"/>
      <c r="AB85" s="6"/>
      <c r="AC85" s="6"/>
      <c r="AD85" s="6"/>
      <c r="AE85" s="153"/>
      <c r="AF85" s="154"/>
      <c r="AG85" s="155"/>
      <c r="AH85" s="155"/>
      <c r="AI85" s="33"/>
      <c r="AJ85" s="33"/>
      <c r="AK85" s="6"/>
      <c r="AL85" s="8" t="s">
        <v>77</v>
      </c>
      <c r="AM85" s="53"/>
    </row>
    <row r="86" spans="1:39" s="3" customFormat="1" ht="28" hidden="1">
      <c r="A86" s="13">
        <v>78</v>
      </c>
      <c r="B86" s="2" t="s">
        <v>815</v>
      </c>
      <c r="C86" s="2"/>
      <c r="D86" s="2"/>
      <c r="E86" s="61" t="s">
        <v>858</v>
      </c>
      <c r="F86" s="2" t="s">
        <v>227</v>
      </c>
      <c r="G86" s="2" t="s">
        <v>224</v>
      </c>
      <c r="H86" s="8" t="s">
        <v>8</v>
      </c>
      <c r="I86" s="85" t="s">
        <v>845</v>
      </c>
      <c r="J86" s="4" t="s">
        <v>102</v>
      </c>
      <c r="K86" s="14">
        <v>3.81</v>
      </c>
      <c r="L86" s="4" t="s">
        <v>381</v>
      </c>
      <c r="M86" s="8" t="s">
        <v>89</v>
      </c>
      <c r="N86" s="8" t="s">
        <v>766</v>
      </c>
      <c r="O86" s="6">
        <v>43733</v>
      </c>
      <c r="P86" s="8">
        <f>IF(ISBLANK(Гарантии!$O86), "Дата не указана", YEAR(Гарантии!$O86))</f>
        <v>2019</v>
      </c>
      <c r="Q86" s="6" t="str">
        <f ca="1">IF(OR(Гарантии!$R86&gt;=TODAY(),Гарантии!$S86&gt;=TODAY(),Гарантии!$T86&gt;=TODAY(),Гарантии!$U86&gt;=TODAY(),Гарантии!$V86&gt;=TODAY(),Гарантии!$W86&gt;=TODAY(),Гарантии!$X86&gt;=TODAY(),Гарантии!$Z86&gt;=TODAY(),Гарантии!$AB86&gt;=TODAY(),Гарантии!$AD86&gt;=TODAY(),Гарантии!$AC86&gt;=TODAY(),Гарантии!$Y86&gt;=TODAY(),Гарантии!$AA86&gt;=TODAY()),"Действует", "Окончена")</f>
        <v>Окончена</v>
      </c>
      <c r="R86" s="6"/>
      <c r="S86" s="6"/>
      <c r="T86" s="6"/>
      <c r="U86" s="6">
        <v>45194</v>
      </c>
      <c r="V86" s="6"/>
      <c r="W86" s="6"/>
      <c r="X86" s="6"/>
      <c r="Y86" s="6"/>
      <c r="Z86" s="6"/>
      <c r="AA86" s="6"/>
      <c r="AB86" s="6"/>
      <c r="AC86" s="6"/>
      <c r="AD86" s="6"/>
      <c r="AE86" s="153"/>
      <c r="AF86" s="156"/>
      <c r="AG86" s="155"/>
      <c r="AH86" s="155"/>
      <c r="AI86" s="33"/>
      <c r="AJ86" s="33"/>
      <c r="AK86" s="8"/>
      <c r="AL86" s="8" t="s">
        <v>47</v>
      </c>
      <c r="AM86" s="53"/>
    </row>
    <row r="87" spans="1:39" s="3" customFormat="1" ht="42" hidden="1">
      <c r="A87" s="13">
        <v>79</v>
      </c>
      <c r="B87" s="8"/>
      <c r="C87" s="8"/>
      <c r="D87" s="8"/>
      <c r="E87" s="61" t="s">
        <v>966</v>
      </c>
      <c r="F87" s="2" t="s">
        <v>227</v>
      </c>
      <c r="G87" s="2" t="s">
        <v>224</v>
      </c>
      <c r="H87" s="8" t="s">
        <v>8</v>
      </c>
      <c r="I87" s="89" t="s">
        <v>289</v>
      </c>
      <c r="J87" s="8" t="s">
        <v>2</v>
      </c>
      <c r="K87" s="8">
        <v>0.81</v>
      </c>
      <c r="L87" s="4" t="s">
        <v>477</v>
      </c>
      <c r="M87" s="8" t="s">
        <v>172</v>
      </c>
      <c r="N87" s="8" t="s">
        <v>767</v>
      </c>
      <c r="O87" s="6">
        <v>43769</v>
      </c>
      <c r="P87" s="8">
        <f>IF(ISBLANK(Гарантии!$O87), "Дата не указана", YEAR(Гарантии!$O87))</f>
        <v>2019</v>
      </c>
      <c r="Q87" s="6" t="str">
        <f ca="1">IF(OR(Гарантии!$R87&gt;=TODAY(),Гарантии!$S87&gt;=TODAY(),Гарантии!$T87&gt;=TODAY(),Гарантии!$U87&gt;=TODAY(),Гарантии!$V87&gt;=TODAY(),Гарантии!$W87&gt;=TODAY(),Гарантии!$X87&gt;=TODAY(),Гарантии!$Z87&gt;=TODAY(),Гарантии!$AB87&gt;=TODAY(),Гарантии!$AD87&gt;=TODAY(),Гарантии!$AC87&gt;=TODAY(),Гарантии!$Y87&gt;=TODAY(),Гарантии!$AA87&gt;=TODAY()),"Действует", "Окончена")</f>
        <v>Окончена</v>
      </c>
      <c r="R87" s="6"/>
      <c r="S87" s="6"/>
      <c r="T87" s="6"/>
      <c r="U87" s="6">
        <v>45230</v>
      </c>
      <c r="V87" s="6"/>
      <c r="W87" s="6"/>
      <c r="X87" s="6"/>
      <c r="Y87" s="6"/>
      <c r="Z87" s="6"/>
      <c r="AA87" s="6"/>
      <c r="AB87" s="6"/>
      <c r="AC87" s="6"/>
      <c r="AD87" s="6"/>
      <c r="AE87" s="158"/>
      <c r="AF87" s="154"/>
      <c r="AG87" s="155"/>
      <c r="AH87" s="155"/>
      <c r="AI87" s="33"/>
      <c r="AJ87" s="33"/>
      <c r="AK87" s="8"/>
      <c r="AL87" s="8" t="s">
        <v>77</v>
      </c>
      <c r="AM87" s="53"/>
    </row>
    <row r="88" spans="1:39" s="3" customFormat="1" ht="42" hidden="1">
      <c r="A88" s="13">
        <v>80</v>
      </c>
      <c r="B88" s="8"/>
      <c r="C88" s="8"/>
      <c r="D88" s="8"/>
      <c r="E88" s="61" t="s">
        <v>967</v>
      </c>
      <c r="F88" s="2" t="s">
        <v>227</v>
      </c>
      <c r="G88" s="2" t="s">
        <v>224</v>
      </c>
      <c r="H88" s="8" t="s">
        <v>8</v>
      </c>
      <c r="I88" s="89" t="s">
        <v>266</v>
      </c>
      <c r="J88" s="8" t="s">
        <v>2</v>
      </c>
      <c r="K88" s="8">
        <v>2.15</v>
      </c>
      <c r="L88" s="4" t="s">
        <v>476</v>
      </c>
      <c r="M88" s="8" t="s">
        <v>172</v>
      </c>
      <c r="N88" s="8" t="s">
        <v>768</v>
      </c>
      <c r="O88" s="6">
        <v>43784</v>
      </c>
      <c r="P88" s="8">
        <f>IF(ISBLANK(Гарантии!$O88), "Дата не указана", YEAR(Гарантии!$O88))</f>
        <v>2019</v>
      </c>
      <c r="Q88" s="6" t="str">
        <f ca="1">IF(OR(Гарантии!$R88&gt;=TODAY(),Гарантии!$S88&gt;=TODAY(),Гарантии!$T88&gt;=TODAY(),Гарантии!$U88&gt;=TODAY(),Гарантии!$V88&gt;=TODAY(),Гарантии!$W88&gt;=TODAY(),Гарантии!$X88&gt;=TODAY(),Гарантии!$Z88&gt;=TODAY(),Гарантии!$AB88&gt;=TODAY(),Гарантии!$AD88&gt;=TODAY(),Гарантии!$AC88&gt;=TODAY(),Гарантии!$Y88&gt;=TODAY(),Гарантии!$AA88&gt;=TODAY()),"Действует", "Окончена")</f>
        <v>Окончена</v>
      </c>
      <c r="R88" s="6"/>
      <c r="S88" s="6"/>
      <c r="T88" s="6"/>
      <c r="U88" s="6">
        <v>45245</v>
      </c>
      <c r="V88" s="6"/>
      <c r="W88" s="6"/>
      <c r="X88" s="6"/>
      <c r="Y88" s="6"/>
      <c r="Z88" s="6"/>
      <c r="AA88" s="6"/>
      <c r="AB88" s="6"/>
      <c r="AC88" s="6"/>
      <c r="AD88" s="6"/>
      <c r="AE88" s="158"/>
      <c r="AF88" s="154"/>
      <c r="AG88" s="155"/>
      <c r="AH88" s="155"/>
      <c r="AI88" s="33"/>
      <c r="AJ88" s="33"/>
      <c r="AK88" s="8"/>
      <c r="AL88" s="8" t="s">
        <v>77</v>
      </c>
      <c r="AM88" s="53"/>
    </row>
    <row r="89" spans="1:39" s="3" customFormat="1" ht="28">
      <c r="A89" s="13">
        <v>81</v>
      </c>
      <c r="B89" s="8"/>
      <c r="C89" s="8"/>
      <c r="D89" s="8"/>
      <c r="E89" s="61" t="s">
        <v>971</v>
      </c>
      <c r="F89" s="2" t="s">
        <v>227</v>
      </c>
      <c r="G89" s="2" t="s">
        <v>224</v>
      </c>
      <c r="H89" s="8" t="s">
        <v>9</v>
      </c>
      <c r="I89" s="89" t="s">
        <v>90</v>
      </c>
      <c r="J89" s="4" t="s">
        <v>2</v>
      </c>
      <c r="K89" s="14">
        <v>2.0529999999999999</v>
      </c>
      <c r="L89" s="4" t="s">
        <v>478</v>
      </c>
      <c r="M89" s="8" t="s">
        <v>91</v>
      </c>
      <c r="N89" s="8" t="s">
        <v>650</v>
      </c>
      <c r="O89" s="6">
        <v>43824</v>
      </c>
      <c r="P89" s="8">
        <f>IF(ISBLANK(Гарантии!$O89), "Дата не указана", YEAR(Гарантии!$O89))</f>
        <v>2019</v>
      </c>
      <c r="Q89" s="6" t="str">
        <f ca="1">IF(OR(Гарантии!$R89&gt;=TODAY(),Гарантии!$S89&gt;=TODAY(),Гарантии!$T89&gt;=TODAY(),Гарантии!$U89&gt;=TODAY(),Гарантии!$V89&gt;=TODAY(),Гарантии!$W89&gt;=TODAY(),Гарантии!$X89&gt;=TODAY(),Гарантии!$Z89&gt;=TODAY(),Гарантии!$AB89&gt;=TODAY(),Гарантии!$AD89&gt;=TODAY(),Гарантии!$AC89&gt;=TODAY(),Гарантии!$Y89&gt;=TODAY(),Гарантии!$AA89&gt;=TODAY()),"Действует", "Окончена")</f>
        <v>Действует</v>
      </c>
      <c r="R89" s="6"/>
      <c r="S89" s="6"/>
      <c r="T89" s="6"/>
      <c r="U89" s="6">
        <v>45285</v>
      </c>
      <c r="V89" s="6"/>
      <c r="W89" s="6"/>
      <c r="X89" s="6">
        <v>45651</v>
      </c>
      <c r="Y89" s="6"/>
      <c r="Z89" s="6"/>
      <c r="AA89" s="6"/>
      <c r="AB89" s="6"/>
      <c r="AC89" s="6"/>
      <c r="AD89" s="6"/>
      <c r="AE89" s="158"/>
      <c r="AF89" s="154"/>
      <c r="AG89" s="155"/>
      <c r="AH89" s="155"/>
      <c r="AI89" s="33"/>
      <c r="AJ89" s="33"/>
      <c r="AK89" s="8"/>
      <c r="AL89" s="8" t="s">
        <v>1641</v>
      </c>
      <c r="AM89" s="53"/>
    </row>
    <row r="90" spans="1:39" s="3" customFormat="1" ht="27" hidden="1" customHeight="1">
      <c r="A90" s="13">
        <v>82</v>
      </c>
      <c r="B90" s="8"/>
      <c r="C90" s="8"/>
      <c r="D90" s="8"/>
      <c r="E90" s="61" t="s">
        <v>975</v>
      </c>
      <c r="F90" s="2" t="s">
        <v>227</v>
      </c>
      <c r="G90" s="2" t="s">
        <v>224</v>
      </c>
      <c r="H90" s="8" t="s">
        <v>10</v>
      </c>
      <c r="I90" s="89" t="s">
        <v>263</v>
      </c>
      <c r="J90" s="1" t="s">
        <v>2</v>
      </c>
      <c r="K90" s="12">
        <v>1.75</v>
      </c>
      <c r="L90" s="1" t="s">
        <v>482</v>
      </c>
      <c r="M90" s="1" t="s">
        <v>801</v>
      </c>
      <c r="N90" s="8" t="s">
        <v>632</v>
      </c>
      <c r="O90" s="6">
        <v>43669</v>
      </c>
      <c r="P90" s="8">
        <f>IF(ISBLANK(Гарантии!$O90), "Дата не указана", YEAR(Гарантии!$O90))</f>
        <v>2019</v>
      </c>
      <c r="Q90" s="6" t="str">
        <f ca="1">IF(OR(Гарантии!$R90&gt;=TODAY(),Гарантии!$S90&gt;=TODAY(),Гарантии!$T90&gt;=TODAY(),Гарантии!$U90&gt;=TODAY(),Гарантии!$V90&gt;=TODAY(),Гарантии!$W90&gt;=TODAY(),Гарантии!$X90&gt;=TODAY(),Гарантии!$Z90&gt;=TODAY(),Гарантии!$AB90&gt;=TODAY(),Гарантии!$AD90&gt;=TODAY(),Гарантии!$AC90&gt;=TODAY(),Гарантии!$Y90&gt;=TODAY(),Гарантии!$AA90&gt;=TODAY()),"Действует", "Окончена")</f>
        <v>Окончена</v>
      </c>
      <c r="R90" s="6"/>
      <c r="S90" s="6"/>
      <c r="T90" s="6"/>
      <c r="U90" s="6">
        <v>45130</v>
      </c>
      <c r="V90" s="6"/>
      <c r="W90" s="6"/>
      <c r="X90" s="6"/>
      <c r="Y90" s="6"/>
      <c r="Z90" s="6"/>
      <c r="AA90" s="6"/>
      <c r="AB90" s="6"/>
      <c r="AC90" s="6"/>
      <c r="AD90" s="6"/>
      <c r="AE90" s="153"/>
      <c r="AF90" s="156"/>
      <c r="AG90" s="155"/>
      <c r="AH90" s="155"/>
      <c r="AI90" s="33"/>
      <c r="AJ90" s="13"/>
      <c r="AK90" s="52"/>
      <c r="AL90" s="8" t="s">
        <v>80</v>
      </c>
      <c r="AM90" s="53"/>
    </row>
    <row r="91" spans="1:39" s="3" customFormat="1" ht="29.25" hidden="1" customHeight="1">
      <c r="A91" s="13">
        <v>83</v>
      </c>
      <c r="B91" s="2" t="s">
        <v>815</v>
      </c>
      <c r="C91" s="2"/>
      <c r="D91" s="2"/>
      <c r="E91" s="61" t="s">
        <v>976</v>
      </c>
      <c r="F91" s="2" t="s">
        <v>227</v>
      </c>
      <c r="G91" s="2" t="s">
        <v>224</v>
      </c>
      <c r="H91" s="8" t="s">
        <v>10</v>
      </c>
      <c r="I91" s="82" t="s">
        <v>254</v>
      </c>
      <c r="J91" s="1" t="s">
        <v>102</v>
      </c>
      <c r="K91" s="14">
        <f>2.498+3</f>
        <v>5.4980000000000002</v>
      </c>
      <c r="L91" s="1" t="s">
        <v>1354</v>
      </c>
      <c r="M91" s="1" t="s">
        <v>801</v>
      </c>
      <c r="N91" s="1" t="s">
        <v>633</v>
      </c>
      <c r="O91" s="6">
        <v>43777</v>
      </c>
      <c r="P91" s="8">
        <f>IF(ISBLANK(Гарантии!$O91), "Дата не указана", YEAR(Гарантии!$O91))</f>
        <v>2019</v>
      </c>
      <c r="Q91" s="6" t="str">
        <f ca="1">IF(OR(Гарантии!$R91&gt;=TODAY(),Гарантии!$S91&gt;=TODAY(),Гарантии!$T91&gt;=TODAY(),Гарантии!$U91&gt;=TODAY(),Гарантии!$V91&gt;=TODAY(),Гарантии!$W91&gt;=TODAY(),Гарантии!$X91&gt;=TODAY(),Гарантии!$Z91&gt;=TODAY(),Гарантии!$AB91&gt;=TODAY(),Гарантии!$AD91&gt;=TODAY(),Гарантии!$AC91&gt;=TODAY(),Гарантии!$Y91&gt;=TODAY(),Гарантии!$AA91&gt;=TODAY()),"Действует", "Окончена")</f>
        <v>Окончена</v>
      </c>
      <c r="R91" s="6"/>
      <c r="S91" s="6"/>
      <c r="T91" s="6"/>
      <c r="U91" s="6">
        <v>45238</v>
      </c>
      <c r="V91" s="6"/>
      <c r="W91" s="6"/>
      <c r="X91" s="6"/>
      <c r="Y91" s="6"/>
      <c r="Z91" s="6"/>
      <c r="AA91" s="6"/>
      <c r="AB91" s="6"/>
      <c r="AC91" s="6"/>
      <c r="AD91" s="6"/>
      <c r="AE91" s="153"/>
      <c r="AF91" s="156"/>
      <c r="AG91" s="155"/>
      <c r="AH91" s="155"/>
      <c r="AI91" s="33"/>
      <c r="AJ91" s="33"/>
      <c r="AK91" s="4"/>
      <c r="AL91" s="8" t="s">
        <v>80</v>
      </c>
      <c r="AM91" s="53"/>
    </row>
    <row r="92" spans="1:39" s="3" customFormat="1" ht="29.25" hidden="1" customHeight="1">
      <c r="A92" s="13">
        <v>84</v>
      </c>
      <c r="B92" s="46"/>
      <c r="C92" s="46"/>
      <c r="D92" s="46"/>
      <c r="E92" s="100" t="s">
        <v>986</v>
      </c>
      <c r="F92" s="46" t="s">
        <v>227</v>
      </c>
      <c r="G92" s="8" t="s">
        <v>226</v>
      </c>
      <c r="H92" s="46" t="s">
        <v>32</v>
      </c>
      <c r="I92" s="92" t="s">
        <v>987</v>
      </c>
      <c r="J92" s="4"/>
      <c r="K92" s="54"/>
      <c r="L92" s="8" t="s">
        <v>988</v>
      </c>
      <c r="M92" s="1" t="s">
        <v>990</v>
      </c>
      <c r="N92" s="8" t="s">
        <v>989</v>
      </c>
      <c r="O92" s="6">
        <v>43738</v>
      </c>
      <c r="P92" s="8">
        <f>IF(ISBLANK(Гарантии!$O92), "Дата не указана", YEAR(Гарантии!$O92))</f>
        <v>2019</v>
      </c>
      <c r="Q92" s="6" t="str">
        <f ca="1">IF(OR(Гарантии!$R92&gt;=TODAY(),Гарантии!$S92&gt;=TODAY(),Гарантии!$T92&gt;=TODAY(),Гарантии!$U92&gt;=TODAY(),Гарантии!$V92&gt;=TODAY(),Гарантии!$W92&gt;=TODAY(),Гарантии!$X92&gt;=TODAY(),Гарантии!$Z92&gt;=TODAY(),Гарантии!$AB92&gt;=TODAY(),Гарантии!$AD92&gt;=TODAY(),Гарантии!$AC92&gt;=TODAY(),Гарантии!$Y92&gt;=TODAY(),Гарантии!$AA92&gt;=TODAY()),"Действует", "Окончена")</f>
        <v>Окончена</v>
      </c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53"/>
      <c r="AF92" s="154"/>
      <c r="AG92" s="155"/>
      <c r="AH92" s="155"/>
      <c r="AI92" s="4"/>
      <c r="AJ92" s="4"/>
      <c r="AK92" s="4"/>
      <c r="AL92" s="4" t="s">
        <v>76</v>
      </c>
      <c r="AM92" s="8"/>
    </row>
    <row r="93" spans="1:39" s="3" customFormat="1" ht="34.5" hidden="1" customHeight="1">
      <c r="A93" s="13">
        <v>85</v>
      </c>
      <c r="B93" s="8"/>
      <c r="C93" s="8"/>
      <c r="D93" s="8"/>
      <c r="E93" s="61" t="s">
        <v>901</v>
      </c>
      <c r="F93" s="19" t="s">
        <v>227</v>
      </c>
      <c r="G93" s="2" t="s">
        <v>224</v>
      </c>
      <c r="H93" s="8" t="s">
        <v>32</v>
      </c>
      <c r="I93" s="89" t="s">
        <v>280</v>
      </c>
      <c r="J93" s="4" t="s">
        <v>2</v>
      </c>
      <c r="K93" s="12">
        <v>1</v>
      </c>
      <c r="L93" s="4" t="s">
        <v>392</v>
      </c>
      <c r="M93" s="8" t="s">
        <v>87</v>
      </c>
      <c r="N93" s="8" t="s">
        <v>622</v>
      </c>
      <c r="O93" s="6">
        <v>43784</v>
      </c>
      <c r="P93" s="8">
        <f>IF(ISBLANK(Гарантии!$O93), "Дата не указана", YEAR(Гарантии!$O93))</f>
        <v>2019</v>
      </c>
      <c r="Q93" s="6" t="str">
        <f ca="1">IF(OR(Гарантии!$R93&gt;=TODAY(),Гарантии!$S93&gt;=TODAY(),Гарантии!$T93&gt;=TODAY(),Гарантии!$U93&gt;=TODAY(),Гарантии!$V93&gt;=TODAY(),Гарантии!$W93&gt;=TODAY(),Гарантии!$X93&gt;=TODAY(),Гарантии!$Z93&gt;=TODAY(),Гарантии!$AB93&gt;=TODAY(),Гарантии!$AD93&gt;=TODAY(),Гарантии!$AC93&gt;=TODAY(),Гарантии!$Y93&gt;=TODAY(),Гарантии!$AA93&gt;=TODAY()),"Действует", "Окончена")</f>
        <v>Окончена</v>
      </c>
      <c r="R93" s="6"/>
      <c r="S93" s="6"/>
      <c r="T93" s="6"/>
      <c r="U93" s="6">
        <v>45245</v>
      </c>
      <c r="V93" s="6"/>
      <c r="W93" s="6"/>
      <c r="X93" s="6"/>
      <c r="Y93" s="6"/>
      <c r="Z93" s="6"/>
      <c r="AA93" s="6"/>
      <c r="AB93" s="6"/>
      <c r="AC93" s="6"/>
      <c r="AD93" s="6"/>
      <c r="AE93" s="153"/>
      <c r="AF93" s="156"/>
      <c r="AG93" s="155"/>
      <c r="AH93" s="155"/>
      <c r="AI93" s="33"/>
      <c r="AJ93" s="33"/>
      <c r="AK93" s="55"/>
      <c r="AL93" s="8" t="s">
        <v>76</v>
      </c>
      <c r="AM93" s="56"/>
    </row>
    <row r="94" spans="1:39" s="3" customFormat="1" ht="82.5" hidden="1" customHeight="1">
      <c r="A94" s="13">
        <v>86</v>
      </c>
      <c r="B94" s="46" t="s">
        <v>815</v>
      </c>
      <c r="C94" s="46"/>
      <c r="D94" s="46"/>
      <c r="E94" s="61" t="s">
        <v>1000</v>
      </c>
      <c r="F94" s="2" t="s">
        <v>227</v>
      </c>
      <c r="G94" s="2" t="s">
        <v>224</v>
      </c>
      <c r="H94" s="8" t="s">
        <v>34</v>
      </c>
      <c r="I94" s="82" t="s">
        <v>310</v>
      </c>
      <c r="J94" s="1" t="s">
        <v>102</v>
      </c>
      <c r="K94" s="14">
        <v>6</v>
      </c>
      <c r="L94" s="1" t="s">
        <v>483</v>
      </c>
      <c r="M94" s="8" t="s">
        <v>172</v>
      </c>
      <c r="N94" s="1" t="s">
        <v>627</v>
      </c>
      <c r="O94" s="6">
        <v>43769</v>
      </c>
      <c r="P94" s="8">
        <f>IF(ISBLANK(Гарантии!$O94), "Дата не указана", YEAR(Гарантии!$O94))</f>
        <v>2019</v>
      </c>
      <c r="Q94" s="6" t="str">
        <f ca="1">IF(OR(Гарантии!$R94&gt;=TODAY(),Гарантии!$S94&gt;=TODAY(),Гарантии!$T94&gt;=TODAY(),Гарантии!$U94&gt;=TODAY(),Гарантии!$V94&gt;=TODAY(),Гарантии!$W94&gt;=TODAY(),Гарантии!$X94&gt;=TODAY(),Гарантии!$Z94&gt;=TODAY(),Гарантии!$AB94&gt;=TODAY(),Гарантии!$AD94&gt;=TODAY(),Гарантии!$AC94&gt;=TODAY(),Гарантии!$Y94&gt;=TODAY(),Гарантии!$AA94&gt;=TODAY()),"Действует", "Окончена")</f>
        <v>Окончена</v>
      </c>
      <c r="R94" s="6"/>
      <c r="S94" s="6"/>
      <c r="T94" s="6"/>
      <c r="U94" s="6">
        <v>45230</v>
      </c>
      <c r="V94" s="6"/>
      <c r="W94" s="6"/>
      <c r="X94" s="6"/>
      <c r="Y94" s="6"/>
      <c r="Z94" s="6"/>
      <c r="AA94" s="6"/>
      <c r="AB94" s="6"/>
      <c r="AC94" s="6"/>
      <c r="AD94" s="6"/>
      <c r="AE94" s="153"/>
      <c r="AF94" s="156"/>
      <c r="AG94" s="155"/>
      <c r="AH94" s="155"/>
      <c r="AI94" s="33"/>
      <c r="AJ94" s="13"/>
      <c r="AK94" s="52"/>
      <c r="AL94" s="4" t="s">
        <v>177</v>
      </c>
      <c r="AM94" s="53"/>
    </row>
    <row r="95" spans="1:39" s="3" customFormat="1" ht="42">
      <c r="A95" s="13">
        <v>87</v>
      </c>
      <c r="B95" s="19"/>
      <c r="C95" s="19"/>
      <c r="D95" s="19"/>
      <c r="E95" s="61" t="s">
        <v>823</v>
      </c>
      <c r="F95" s="19" t="s">
        <v>227</v>
      </c>
      <c r="G95" s="8" t="s">
        <v>219</v>
      </c>
      <c r="H95" s="19" t="s">
        <v>35</v>
      </c>
      <c r="I95" s="82" t="s">
        <v>261</v>
      </c>
      <c r="J95" s="8" t="s">
        <v>2</v>
      </c>
      <c r="K95" s="29">
        <v>1</v>
      </c>
      <c r="L95" s="119" t="s">
        <v>81</v>
      </c>
      <c r="M95" s="1" t="s">
        <v>27</v>
      </c>
      <c r="N95" s="1" t="s">
        <v>761</v>
      </c>
      <c r="O95" s="6">
        <v>43585</v>
      </c>
      <c r="P95" s="8">
        <f>IF(ISBLANK(Гарантии!$O95), "Дата не указана", YEAR(Гарантии!$O95))</f>
        <v>2019</v>
      </c>
      <c r="Q95" s="6" t="str">
        <f ca="1">IF(OR(Гарантии!$R95&gt;=TODAY(),Гарантии!$S95&gt;=TODAY(),Гарантии!$T95&gt;=TODAY(),Гарантии!$U95&gt;=TODAY(),Гарантии!$V95&gt;=TODAY(),Гарантии!$W95&gt;=TODAY(),Гарантии!$X95&gt;=TODAY(),Гарантии!$Z95&gt;=TODAY(),Гарантии!$AB95&gt;=TODAY(),Гарантии!$AD95&gt;=TODAY(),Гарантии!$AC95&gt;=TODAY(),Гарантии!$Y95&gt;=TODAY(),Гарантии!$AA95&gt;=TODAY()),"Действует", "Окончена")</f>
        <v>Действует</v>
      </c>
      <c r="R95" s="6">
        <v>46507</v>
      </c>
      <c r="S95" s="6"/>
      <c r="T95" s="6"/>
      <c r="U95" s="6"/>
      <c r="V95" s="6"/>
      <c r="W95" s="6">
        <v>45777</v>
      </c>
      <c r="X95" s="6">
        <v>45412</v>
      </c>
      <c r="Y95" s="6"/>
      <c r="Z95" s="6"/>
      <c r="AA95" s="6"/>
      <c r="AB95" s="6"/>
      <c r="AC95" s="6"/>
      <c r="AD95" s="6"/>
      <c r="AE95" s="153"/>
      <c r="AF95" s="154"/>
      <c r="AG95" s="155"/>
      <c r="AH95" s="155"/>
      <c r="AI95" s="4"/>
      <c r="AJ95" s="53"/>
      <c r="AK95" s="53"/>
      <c r="AL95" s="4" t="s">
        <v>179</v>
      </c>
      <c r="AM95" s="56"/>
    </row>
    <row r="96" spans="1:39" s="3" customFormat="1" ht="42">
      <c r="A96" s="13">
        <v>88</v>
      </c>
      <c r="B96" s="19"/>
      <c r="C96" s="19"/>
      <c r="D96" s="19"/>
      <c r="E96" s="61" t="s">
        <v>824</v>
      </c>
      <c r="F96" s="19" t="s">
        <v>227</v>
      </c>
      <c r="G96" s="8" t="s">
        <v>219</v>
      </c>
      <c r="H96" s="19" t="s">
        <v>35</v>
      </c>
      <c r="I96" s="89" t="s">
        <v>110</v>
      </c>
      <c r="J96" s="4" t="s">
        <v>102</v>
      </c>
      <c r="K96" s="12">
        <v>1.1399999999999999</v>
      </c>
      <c r="L96" s="4" t="s">
        <v>325</v>
      </c>
      <c r="M96" s="1" t="s">
        <v>27</v>
      </c>
      <c r="N96" s="1" t="s">
        <v>762</v>
      </c>
      <c r="O96" s="6">
        <v>43760</v>
      </c>
      <c r="P96" s="8">
        <f>IF(ISBLANK(Гарантии!$O96), "Дата не указана", YEAR(Гарантии!$O96))</f>
        <v>2019</v>
      </c>
      <c r="Q96" s="6" t="str">
        <f ca="1">IF(OR(Гарантии!$R96&gt;=TODAY(),Гарантии!$S96&gt;=TODAY(),Гарантии!$T96&gt;=TODAY(),Гарантии!$U96&gt;=TODAY(),Гарантии!$V96&gt;=TODAY(),Гарантии!$W96&gt;=TODAY(),Гарантии!$X96&gt;=TODAY(),Гарантии!$Z96&gt;=TODAY(),Гарантии!$AB96&gt;=TODAY(),Гарантии!$AD96&gt;=TODAY(),Гарантии!$AC96&gt;=TODAY(),Гарантии!$Y96&gt;=TODAY(),Гарантии!$AA96&gt;=TODAY()),"Действует", "Окончена")</f>
        <v>Действует</v>
      </c>
      <c r="R96" s="6">
        <v>46682</v>
      </c>
      <c r="S96" s="6">
        <v>45952</v>
      </c>
      <c r="T96" s="6"/>
      <c r="U96" s="6">
        <v>45221</v>
      </c>
      <c r="V96" s="6"/>
      <c r="W96" s="6">
        <v>44856</v>
      </c>
      <c r="X96" s="6"/>
      <c r="Y96" s="6"/>
      <c r="Z96" s="6">
        <v>45587</v>
      </c>
      <c r="AA96" s="6"/>
      <c r="AB96" s="6"/>
      <c r="AC96" s="6"/>
      <c r="AD96" s="6">
        <v>45587</v>
      </c>
      <c r="AE96" s="153"/>
      <c r="AF96" s="154"/>
      <c r="AG96" s="155"/>
      <c r="AH96" s="155"/>
      <c r="AI96" s="4"/>
      <c r="AJ96" s="6"/>
      <c r="AK96" s="53"/>
      <c r="AL96" s="4" t="s">
        <v>179</v>
      </c>
      <c r="AM96" s="56"/>
    </row>
    <row r="97" spans="1:39" s="3" customFormat="1" ht="28" hidden="1">
      <c r="A97" s="13">
        <v>89</v>
      </c>
      <c r="B97" s="19"/>
      <c r="C97" s="19"/>
      <c r="D97" s="19"/>
      <c r="E97" s="61" t="s">
        <v>831</v>
      </c>
      <c r="F97" s="2" t="s">
        <v>227</v>
      </c>
      <c r="G97" s="2" t="s">
        <v>224</v>
      </c>
      <c r="H97" s="19" t="s">
        <v>46</v>
      </c>
      <c r="I97" s="82" t="s">
        <v>294</v>
      </c>
      <c r="J97" s="1" t="s">
        <v>102</v>
      </c>
      <c r="K97" s="14">
        <v>0.5</v>
      </c>
      <c r="L97" s="1" t="s">
        <v>469</v>
      </c>
      <c r="M97" s="8" t="s">
        <v>92</v>
      </c>
      <c r="N97" s="8" t="s">
        <v>675</v>
      </c>
      <c r="O97" s="6">
        <v>43640</v>
      </c>
      <c r="P97" s="8">
        <f>IF(ISBLANK(Гарантии!$O97), "Дата не указана", YEAR(Гарантии!$O97))</f>
        <v>2019</v>
      </c>
      <c r="Q97" s="6" t="str">
        <f ca="1">IF(OR(Гарантии!$R97&gt;=TODAY(),Гарантии!$S97&gt;=TODAY(),Гарантии!$T97&gt;=TODAY(),Гарантии!$U97&gt;=TODAY(),Гарантии!$V97&gt;=TODAY(),Гарантии!$W97&gt;=TODAY(),Гарантии!$X97&gt;=TODAY(),Гарантии!$Z97&gt;=TODAY(),Гарантии!$AB97&gt;=TODAY(),Гарантии!$AD97&gt;=TODAY(),Гарантии!$AC97&gt;=TODAY(),Гарантии!$Y97&gt;=TODAY(),Гарантии!$AA97&gt;=TODAY()),"Действует", "Окончена")</f>
        <v>Окончена</v>
      </c>
      <c r="R97" s="6"/>
      <c r="S97" s="6"/>
      <c r="T97" s="6"/>
      <c r="U97" s="6">
        <v>45101</v>
      </c>
      <c r="V97" s="6"/>
      <c r="W97" s="6"/>
      <c r="X97" s="6"/>
      <c r="Y97" s="6"/>
      <c r="Z97" s="6"/>
      <c r="AA97" s="6"/>
      <c r="AB97" s="6"/>
      <c r="AC97" s="6"/>
      <c r="AD97" s="6"/>
      <c r="AE97" s="153"/>
      <c r="AF97" s="154"/>
      <c r="AG97" s="155"/>
      <c r="AH97" s="155"/>
      <c r="AI97" s="33"/>
      <c r="AJ97" s="13"/>
      <c r="AK97" s="52"/>
      <c r="AL97" s="8" t="s">
        <v>75</v>
      </c>
      <c r="AM97" s="53"/>
    </row>
    <row r="98" spans="1:39" s="3" customFormat="1" ht="28">
      <c r="A98" s="13">
        <v>90</v>
      </c>
      <c r="B98" s="19"/>
      <c r="C98" s="19"/>
      <c r="D98" s="19"/>
      <c r="E98" s="61" t="s">
        <v>832</v>
      </c>
      <c r="F98" s="19" t="s">
        <v>227</v>
      </c>
      <c r="G98" s="8" t="s">
        <v>219</v>
      </c>
      <c r="H98" s="19" t="s">
        <v>46</v>
      </c>
      <c r="I98" s="89" t="s">
        <v>260</v>
      </c>
      <c r="J98" s="4" t="s">
        <v>102</v>
      </c>
      <c r="K98" s="97">
        <v>5.0679999999999996</v>
      </c>
      <c r="L98" s="58" t="s">
        <v>833</v>
      </c>
      <c r="M98" s="4" t="s">
        <v>42</v>
      </c>
      <c r="N98" s="4" t="s">
        <v>556</v>
      </c>
      <c r="O98" s="21">
        <v>43769</v>
      </c>
      <c r="P98" s="142">
        <f>IF(ISBLANK(Гарантии!$O98), "Дата не указана", YEAR(Гарантии!$O98))</f>
        <v>2019</v>
      </c>
      <c r="Q98" s="6" t="str">
        <f ca="1">IF(OR(Гарантии!$R98&gt;=TODAY(),Гарантии!$S98&gt;=TODAY(),Гарантии!$T98&gt;=TODAY(),Гарантии!$U98&gt;=TODAY(),Гарантии!$V98&gt;=TODAY(),Гарантии!$W98&gt;=TODAY(),Гарантии!$X98&gt;=TODAY(),Гарантии!$Z98&gt;=TODAY(),Гарантии!$AB98&gt;=TODAY(),Гарантии!$AD98&gt;=TODAY(),Гарантии!$AC98&gt;=TODAY(),Гарантии!$Y98&gt;=TODAY(),Гарантии!$AA98&gt;=TODAY()),"Действует", "Окончена")</f>
        <v>Действует</v>
      </c>
      <c r="R98" s="6">
        <v>46691</v>
      </c>
      <c r="S98" s="6">
        <v>45961</v>
      </c>
      <c r="T98" s="6">
        <v>45596</v>
      </c>
      <c r="U98" s="6">
        <v>46691</v>
      </c>
      <c r="V98" s="6"/>
      <c r="W98" s="6">
        <v>45596</v>
      </c>
      <c r="X98" s="6">
        <v>45596</v>
      </c>
      <c r="Y98" s="6"/>
      <c r="Z98" s="6"/>
      <c r="AA98" s="6"/>
      <c r="AB98" s="6">
        <v>45596</v>
      </c>
      <c r="AC98" s="6"/>
      <c r="AD98" s="6"/>
      <c r="AE98" s="153"/>
      <c r="AF98" s="154"/>
      <c r="AG98" s="155"/>
      <c r="AH98" s="124"/>
      <c r="AI98" s="8"/>
      <c r="AJ98" s="6"/>
      <c r="AK98" s="4"/>
      <c r="AL98" s="8" t="s">
        <v>48</v>
      </c>
      <c r="AM98" s="4"/>
    </row>
    <row r="99" spans="1:39" s="51" customFormat="1" ht="69.75" customHeight="1">
      <c r="A99" s="13">
        <v>91</v>
      </c>
      <c r="B99" s="19"/>
      <c r="C99" s="19"/>
      <c r="D99" s="19"/>
      <c r="E99" s="61" t="s">
        <v>840</v>
      </c>
      <c r="F99" s="19" t="s">
        <v>227</v>
      </c>
      <c r="G99" s="8" t="s">
        <v>219</v>
      </c>
      <c r="H99" s="19" t="s">
        <v>14</v>
      </c>
      <c r="I99" s="89" t="s">
        <v>259</v>
      </c>
      <c r="J99" s="4" t="s">
        <v>102</v>
      </c>
      <c r="K99" s="8">
        <v>0.78</v>
      </c>
      <c r="L99" s="11" t="s">
        <v>327</v>
      </c>
      <c r="M99" s="8" t="s">
        <v>82</v>
      </c>
      <c r="N99" s="8" t="s">
        <v>558</v>
      </c>
      <c r="O99" s="6">
        <v>43677</v>
      </c>
      <c r="P99" s="8">
        <f>IF(ISBLANK(Гарантии!$O99), "Дата не указана", YEAR(Гарантии!$O99))</f>
        <v>2019</v>
      </c>
      <c r="Q99" s="6" t="str">
        <f ca="1">IF(OR(Гарантии!$R99&gt;=TODAY(),Гарантии!$S99&gt;=TODAY(),Гарантии!$T99&gt;=TODAY(),Гарантии!$U99&gt;=TODAY(),Гарантии!$V99&gt;=TODAY(),Гарантии!$W99&gt;=TODAY(),Гарантии!$X99&gt;=TODAY(),Гарантии!$Z99&gt;=TODAY(),Гарантии!$AB99&gt;=TODAY(),Гарантии!$AD99&gt;=TODAY(),Гарантии!$AC99&gt;=TODAY(),Гарантии!$Y99&gt;=TODAY(),Гарантии!$AA99&gt;=TODAY()),"Действует", "Окончена")</f>
        <v>Действует</v>
      </c>
      <c r="R99" s="6">
        <v>46599</v>
      </c>
      <c r="S99" s="6">
        <v>45869</v>
      </c>
      <c r="T99" s="6">
        <v>45504</v>
      </c>
      <c r="U99" s="6">
        <v>45138</v>
      </c>
      <c r="V99" s="6"/>
      <c r="W99" s="6"/>
      <c r="X99" s="6"/>
      <c r="Y99" s="6"/>
      <c r="Z99" s="6"/>
      <c r="AA99" s="6"/>
      <c r="AB99" s="6"/>
      <c r="AC99" s="6"/>
      <c r="AD99" s="6"/>
      <c r="AE99" s="153"/>
      <c r="AF99" s="154"/>
      <c r="AG99" s="124"/>
      <c r="AH99" s="124"/>
      <c r="AI99" s="8">
        <v>1</v>
      </c>
      <c r="AJ99" s="7"/>
      <c r="AK99" s="8"/>
      <c r="AL99" s="8" t="s">
        <v>49</v>
      </c>
      <c r="AM99" s="80"/>
    </row>
    <row r="100" spans="1:39" s="51" customFormat="1" ht="39.75" customHeight="1">
      <c r="A100" s="13">
        <v>92</v>
      </c>
      <c r="B100" s="19"/>
      <c r="C100" s="19"/>
      <c r="D100" s="19"/>
      <c r="E100" s="61" t="s">
        <v>838</v>
      </c>
      <c r="F100" s="2" t="s">
        <v>227</v>
      </c>
      <c r="G100" s="2" t="s">
        <v>224</v>
      </c>
      <c r="H100" s="19" t="s">
        <v>14</v>
      </c>
      <c r="I100" s="89" t="s">
        <v>296</v>
      </c>
      <c r="J100" s="4" t="s">
        <v>2</v>
      </c>
      <c r="K100" s="12">
        <v>1.5</v>
      </c>
      <c r="L100" s="47" t="s">
        <v>465</v>
      </c>
      <c r="M100" s="8" t="s">
        <v>93</v>
      </c>
      <c r="N100" s="8" t="s">
        <v>682</v>
      </c>
      <c r="O100" s="6">
        <v>43734</v>
      </c>
      <c r="P100" s="8">
        <f>IF(ISBLANK(Гарантии!$O100), "Дата не указана", YEAR(Гарантии!$O100))</f>
        <v>2019</v>
      </c>
      <c r="Q100" s="6" t="str">
        <f ca="1">IF(OR(Гарантии!$R100&gt;=TODAY(),Гарантии!$S100&gt;=TODAY(),Гарантии!$T100&gt;=TODAY(),Гарантии!$U100&gt;=TODAY(),Гарантии!$V100&gt;=TODAY(),Гарантии!$W100&gt;=TODAY(),Гарантии!$X100&gt;=TODAY(),Гарантии!$Z100&gt;=TODAY(),Гарантии!$AB100&gt;=TODAY(),Гарантии!$AD100&gt;=TODAY(),Гарантии!$AC100&gt;=TODAY(),Гарантии!$Y100&gt;=TODAY(),Гарантии!$AA100&gt;=TODAY()),"Действует", "Окончена")</f>
        <v>Действует</v>
      </c>
      <c r="R100" s="6"/>
      <c r="S100" s="6"/>
      <c r="T100" s="6"/>
      <c r="U100" s="6">
        <v>45195</v>
      </c>
      <c r="V100" s="6"/>
      <c r="W100" s="6"/>
      <c r="X100" s="6"/>
      <c r="Y100" s="6"/>
      <c r="Z100" s="6">
        <v>45561</v>
      </c>
      <c r="AA100" s="6"/>
      <c r="AB100" s="6"/>
      <c r="AC100" s="6"/>
      <c r="AD100" s="6"/>
      <c r="AE100" s="153"/>
      <c r="AF100" s="156"/>
      <c r="AG100" s="157"/>
      <c r="AH100" s="155"/>
      <c r="AI100" s="33"/>
      <c r="AJ100" s="13"/>
      <c r="AK100" s="7"/>
      <c r="AL100" s="8" t="s">
        <v>49</v>
      </c>
      <c r="AM100" s="8"/>
    </row>
    <row r="101" spans="1:39" s="3" customFormat="1" ht="56">
      <c r="A101" s="13">
        <v>93</v>
      </c>
      <c r="B101" s="19"/>
      <c r="C101" s="19"/>
      <c r="D101" s="19"/>
      <c r="E101" s="61" t="s">
        <v>839</v>
      </c>
      <c r="F101" s="2" t="s">
        <v>227</v>
      </c>
      <c r="G101" s="2" t="s">
        <v>224</v>
      </c>
      <c r="H101" s="19" t="s">
        <v>14</v>
      </c>
      <c r="I101" s="82" t="s">
        <v>297</v>
      </c>
      <c r="J101" s="4" t="s">
        <v>102</v>
      </c>
      <c r="K101" s="12">
        <v>4</v>
      </c>
      <c r="L101" s="8" t="s">
        <v>835</v>
      </c>
      <c r="M101" s="8" t="s">
        <v>134</v>
      </c>
      <c r="N101" s="8" t="s">
        <v>683</v>
      </c>
      <c r="O101" s="6">
        <v>43763</v>
      </c>
      <c r="P101" s="8">
        <f>IF(ISBLANK(Гарантии!$O101), "Дата не указана", YEAR(Гарантии!$O101))</f>
        <v>2019</v>
      </c>
      <c r="Q101" s="6" t="str">
        <f ca="1">IF(OR(Гарантии!$R101&gt;=TODAY(),Гарантии!$S101&gt;=TODAY(),Гарантии!$T101&gt;=TODAY(),Гарантии!$U101&gt;=TODAY(),Гарантии!$V101&gt;=TODAY(),Гарантии!$W101&gt;=TODAY(),Гарантии!$X101&gt;=TODAY(),Гарантии!$Z101&gt;=TODAY(),Гарантии!$AB101&gt;=TODAY(),Гарантии!$AD101&gt;=TODAY(),Гарантии!$AC101&gt;=TODAY(),Гарантии!$Y101&gt;=TODAY(),Гарантии!$AA101&gt;=TODAY()),"Действует", "Окончена")</f>
        <v>Действует</v>
      </c>
      <c r="R101" s="6"/>
      <c r="S101" s="6"/>
      <c r="T101" s="6"/>
      <c r="U101" s="6">
        <v>45224</v>
      </c>
      <c r="V101" s="6"/>
      <c r="W101" s="6"/>
      <c r="X101" s="6">
        <v>45590</v>
      </c>
      <c r="Y101" s="6"/>
      <c r="Z101" s="6">
        <v>47416</v>
      </c>
      <c r="AA101" s="6"/>
      <c r="AB101" s="6"/>
      <c r="AC101" s="6"/>
      <c r="AD101" s="6"/>
      <c r="AE101" s="153"/>
      <c r="AF101" s="156"/>
      <c r="AG101" s="124"/>
      <c r="AH101" s="155"/>
      <c r="AI101" s="33"/>
      <c r="AJ101" s="13"/>
      <c r="AK101" s="52"/>
      <c r="AL101" s="8" t="s">
        <v>49</v>
      </c>
      <c r="AM101" s="8"/>
    </row>
    <row r="102" spans="1:39" s="3" customFormat="1" ht="30.75" hidden="1" customHeight="1">
      <c r="A102" s="13">
        <v>94</v>
      </c>
      <c r="B102" s="19"/>
      <c r="C102" s="19"/>
      <c r="D102" s="19"/>
      <c r="E102" s="100" t="s">
        <v>992</v>
      </c>
      <c r="F102" s="2" t="s">
        <v>227</v>
      </c>
      <c r="G102" s="2" t="s">
        <v>224</v>
      </c>
      <c r="H102" s="2" t="s">
        <v>21</v>
      </c>
      <c r="I102" s="82" t="s">
        <v>991</v>
      </c>
      <c r="J102" s="8" t="s">
        <v>102</v>
      </c>
      <c r="K102" s="14">
        <v>0.57999999999999996</v>
      </c>
      <c r="L102" s="8" t="s">
        <v>993</v>
      </c>
      <c r="M102" s="8" t="s">
        <v>172</v>
      </c>
      <c r="N102" s="72" t="s">
        <v>996</v>
      </c>
      <c r="O102" s="6">
        <v>43614</v>
      </c>
      <c r="P102" s="8">
        <f>IF(ISBLANK(Гарантии!$O102), "Дата не указана", YEAR(Гарантии!$O102))</f>
        <v>2019</v>
      </c>
      <c r="Q102" s="6" t="str">
        <f ca="1">IF(OR(Гарантии!$R102&gt;=TODAY(),Гарантии!$S102&gt;=TODAY(),Гарантии!$T102&gt;=TODAY(),Гарантии!$U102&gt;=TODAY(),Гарантии!$V102&gt;=TODAY(),Гарантии!$W102&gt;=TODAY(),Гарантии!$X102&gt;=TODAY(),Гарантии!$Z102&gt;=TODAY(),Гарантии!$AB102&gt;=TODAY(),Гарантии!$AD102&gt;=TODAY(),Гарантии!$AC102&gt;=TODAY(),Гарантии!$Y102&gt;=TODAY(),Гарантии!$AA102&gt;=TODAY()),"Действует", "Окончена")</f>
        <v>Окончена</v>
      </c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53"/>
      <c r="AF102" s="154"/>
      <c r="AG102" s="155"/>
      <c r="AH102" s="155"/>
      <c r="AI102" s="33"/>
      <c r="AJ102" s="13"/>
      <c r="AK102" s="72" t="s">
        <v>994</v>
      </c>
      <c r="AL102" s="8" t="s">
        <v>995</v>
      </c>
      <c r="AM102" s="8"/>
    </row>
    <row r="103" spans="1:39" s="3" customFormat="1" ht="30.75" hidden="1" customHeight="1">
      <c r="A103" s="13">
        <v>95</v>
      </c>
      <c r="B103" s="2" t="s">
        <v>815</v>
      </c>
      <c r="C103" s="2"/>
      <c r="D103" s="2"/>
      <c r="E103" s="8" t="s">
        <v>858</v>
      </c>
      <c r="F103" s="2" t="s">
        <v>227</v>
      </c>
      <c r="G103" s="2" t="s">
        <v>224</v>
      </c>
      <c r="H103" s="2" t="s">
        <v>21</v>
      </c>
      <c r="I103" s="85" t="s">
        <v>845</v>
      </c>
      <c r="J103" s="4" t="s">
        <v>102</v>
      </c>
      <c r="K103" s="97">
        <v>6.51</v>
      </c>
      <c r="L103" s="4" t="s">
        <v>396</v>
      </c>
      <c r="M103" s="8" t="s">
        <v>89</v>
      </c>
      <c r="N103" s="8" t="s">
        <v>693</v>
      </c>
      <c r="O103" s="6">
        <v>43733</v>
      </c>
      <c r="P103" s="8">
        <f>IF(ISBLANK(Гарантии!$O103), "Дата не указана", YEAR(Гарантии!$O103))</f>
        <v>2019</v>
      </c>
      <c r="Q103" s="6" t="str">
        <f ca="1">IF(OR(Гарантии!$R103&gt;=TODAY(),Гарантии!$S103&gt;=TODAY(),Гарантии!$T103&gt;=TODAY(),Гарантии!$U103&gt;=TODAY(),Гарантии!$V103&gt;=TODAY(),Гарантии!$W103&gt;=TODAY(),Гарантии!$X103&gt;=TODAY(),Гарантии!$Z103&gt;=TODAY(),Гарантии!$AB103&gt;=TODAY(),Гарантии!$AD103&gt;=TODAY(),Гарантии!$AC103&gt;=TODAY(),Гарантии!$Y103&gt;=TODAY(),Гарантии!$AA103&gt;=TODAY()),"Действует", "Окончена")</f>
        <v>Окончена</v>
      </c>
      <c r="R103" s="6"/>
      <c r="S103" s="6"/>
      <c r="T103" s="6"/>
      <c r="U103" s="6">
        <v>45194</v>
      </c>
      <c r="V103" s="6"/>
      <c r="W103" s="6"/>
      <c r="X103" s="6"/>
      <c r="Y103" s="6"/>
      <c r="Z103" s="6"/>
      <c r="AA103" s="6"/>
      <c r="AB103" s="6"/>
      <c r="AC103" s="6"/>
      <c r="AD103" s="6"/>
      <c r="AE103" s="153"/>
      <c r="AF103" s="156"/>
      <c r="AG103" s="155"/>
      <c r="AH103" s="155"/>
      <c r="AI103" s="33"/>
      <c r="AJ103" s="33"/>
      <c r="AK103" s="7"/>
      <c r="AL103" s="8" t="s">
        <v>47</v>
      </c>
      <c r="AM103" s="8"/>
    </row>
    <row r="104" spans="1:39" s="3" customFormat="1" ht="30.75" customHeight="1">
      <c r="A104" s="13">
        <v>96</v>
      </c>
      <c r="B104" s="2"/>
      <c r="C104" s="2"/>
      <c r="D104" s="2"/>
      <c r="E104" s="8" t="s">
        <v>857</v>
      </c>
      <c r="F104" s="19" t="s">
        <v>227</v>
      </c>
      <c r="G104" s="8" t="s">
        <v>226</v>
      </c>
      <c r="H104" s="2" t="s">
        <v>21</v>
      </c>
      <c r="I104" s="82" t="s">
        <v>151</v>
      </c>
      <c r="J104" s="4" t="s">
        <v>102</v>
      </c>
      <c r="K104" s="29"/>
      <c r="L104" s="4" t="s">
        <v>98</v>
      </c>
      <c r="M104" s="8" t="s">
        <v>172</v>
      </c>
      <c r="N104" s="1" t="s">
        <v>561</v>
      </c>
      <c r="O104" s="6">
        <v>43753</v>
      </c>
      <c r="P104" s="8">
        <f>IF(ISBLANK(Гарантии!$O104), "Дата не указана", YEAR(Гарантии!$O104))</f>
        <v>2019</v>
      </c>
      <c r="Q104" s="6" t="str">
        <f ca="1">IF(OR(Гарантии!$R104&gt;=TODAY(),Гарантии!$S104&gt;=TODAY(),Гарантии!$T104&gt;=TODAY(),Гарантии!$U104&gt;=TODAY(),Гарантии!$V104&gt;=TODAY(),Гарантии!$W104&gt;=TODAY(),Гарантии!$X104&gt;=TODAY(),Гарантии!$Z104&gt;=TODAY(),Гарантии!$AB104&gt;=TODAY(),Гарантии!$AD104&gt;=TODAY(),Гарантии!$AC104&gt;=TODAY(),Гарантии!$Y104&gt;=TODAY(),Гарантии!$AA104&gt;=TODAY()),"Действует", "Окончена")</f>
        <v>Действует</v>
      </c>
      <c r="R104" s="6">
        <v>46675</v>
      </c>
      <c r="S104" s="6"/>
      <c r="T104" s="6"/>
      <c r="U104" s="6"/>
      <c r="V104" s="6"/>
      <c r="W104" s="6">
        <v>46675</v>
      </c>
      <c r="X104" s="6"/>
      <c r="Y104" s="6"/>
      <c r="Z104" s="6"/>
      <c r="AA104" s="6"/>
      <c r="AB104" s="6"/>
      <c r="AC104" s="6"/>
      <c r="AD104" s="6"/>
      <c r="AE104" s="158"/>
      <c r="AF104" s="156"/>
      <c r="AG104" s="124"/>
      <c r="AH104" s="124"/>
      <c r="AI104" s="8"/>
      <c r="AJ104" s="6"/>
      <c r="AK104" s="7"/>
      <c r="AL104" s="6" t="s">
        <v>55</v>
      </c>
      <c r="AM104" s="80"/>
    </row>
    <row r="105" spans="1:39" s="51" customFormat="1" ht="28">
      <c r="A105" s="13">
        <v>97</v>
      </c>
      <c r="B105" s="2"/>
      <c r="C105" s="2"/>
      <c r="D105" s="2"/>
      <c r="E105" s="8" t="s">
        <v>854</v>
      </c>
      <c r="F105" s="2" t="s">
        <v>227</v>
      </c>
      <c r="G105" s="2" t="s">
        <v>224</v>
      </c>
      <c r="H105" s="2" t="s">
        <v>21</v>
      </c>
      <c r="I105" s="82" t="s">
        <v>151</v>
      </c>
      <c r="J105" s="4" t="s">
        <v>102</v>
      </c>
      <c r="K105" s="47">
        <v>1.99</v>
      </c>
      <c r="L105" s="4" t="s">
        <v>461</v>
      </c>
      <c r="M105" s="8" t="s">
        <v>804</v>
      </c>
      <c r="N105" s="8" t="s">
        <v>689</v>
      </c>
      <c r="O105" s="6">
        <v>43755</v>
      </c>
      <c r="P105" s="8">
        <f>IF(ISBLANK(Гарантии!$O105), "Дата не указана", YEAR(Гарантии!$O105))</f>
        <v>2019</v>
      </c>
      <c r="Q105" s="6" t="str">
        <f ca="1">IF(OR(Гарантии!$R105&gt;=TODAY(),Гарантии!$S105&gt;=TODAY(),Гарантии!$T105&gt;=TODAY(),Гарантии!$U105&gt;=TODAY(),Гарантии!$V105&gt;=TODAY(),Гарантии!$W105&gt;=TODAY(),Гарантии!$X105&gt;=TODAY(),Гарантии!$Z105&gt;=TODAY(),Гарантии!$AB105&gt;=TODAY(),Гарантии!$AD105&gt;=TODAY(),Гарантии!$AC105&gt;=TODAY(),Гарантии!$Y105&gt;=TODAY(),Гарантии!$AA105&gt;=TODAY()),"Действует", "Окончена")</f>
        <v>Действует</v>
      </c>
      <c r="R105" s="6"/>
      <c r="S105" s="6">
        <v>45947</v>
      </c>
      <c r="T105" s="6"/>
      <c r="U105" s="6">
        <v>45216</v>
      </c>
      <c r="V105" s="6"/>
      <c r="W105" s="6"/>
      <c r="X105" s="6"/>
      <c r="Y105" s="6"/>
      <c r="Z105" s="6"/>
      <c r="AA105" s="6"/>
      <c r="AB105" s="6"/>
      <c r="AC105" s="6"/>
      <c r="AD105" s="6"/>
      <c r="AE105" s="158"/>
      <c r="AF105" s="156"/>
      <c r="AG105" s="124"/>
      <c r="AH105" s="155"/>
      <c r="AI105" s="33"/>
      <c r="AJ105" s="13"/>
      <c r="AK105" s="52"/>
      <c r="AL105" s="8" t="s">
        <v>55</v>
      </c>
      <c r="AM105" s="7"/>
    </row>
    <row r="106" spans="1:39" s="51" customFormat="1" ht="28">
      <c r="A106" s="13">
        <v>98</v>
      </c>
      <c r="B106" s="2" t="s">
        <v>815</v>
      </c>
      <c r="C106" s="2"/>
      <c r="D106" s="2"/>
      <c r="E106" s="8" t="s">
        <v>856</v>
      </c>
      <c r="F106" s="2" t="s">
        <v>227</v>
      </c>
      <c r="G106" s="2" t="s">
        <v>224</v>
      </c>
      <c r="H106" s="2" t="s">
        <v>21</v>
      </c>
      <c r="I106" s="82" t="s">
        <v>240</v>
      </c>
      <c r="J106" s="1" t="s">
        <v>102</v>
      </c>
      <c r="K106" s="97">
        <v>0.7</v>
      </c>
      <c r="L106" s="4" t="s">
        <v>460</v>
      </c>
      <c r="M106" s="4" t="s">
        <v>67</v>
      </c>
      <c r="N106" s="8" t="s">
        <v>692</v>
      </c>
      <c r="O106" s="6">
        <v>43769</v>
      </c>
      <c r="P106" s="8">
        <f>IF(ISBLANK(Гарантии!$O106), "Дата не указана", YEAR(Гарантии!$O106))</f>
        <v>2019</v>
      </c>
      <c r="Q106" s="6" t="str">
        <f ca="1">IF(OR(Гарантии!$R106&gt;=TODAY(),Гарантии!$S106&gt;=TODAY(),Гарантии!$T106&gt;=TODAY(),Гарантии!$U106&gt;=TODAY(),Гарантии!$V106&gt;=TODAY(),Гарантии!$W106&gt;=TODAY(),Гарантии!$X106&gt;=TODAY(),Гарантии!$Z106&gt;=TODAY(),Гарантии!$AB106&gt;=TODAY(),Гарантии!$AD106&gt;=TODAY(),Гарантии!$AC106&gt;=TODAY(),Гарантии!$Y106&gt;=TODAY(),Гарантии!$AA106&gt;=TODAY()),"Действует", "Окончена")</f>
        <v>Действует</v>
      </c>
      <c r="R106" s="6"/>
      <c r="S106" s="6"/>
      <c r="T106" s="6"/>
      <c r="U106" s="6">
        <v>45230</v>
      </c>
      <c r="V106" s="6"/>
      <c r="W106" s="6"/>
      <c r="X106" s="6">
        <v>45596</v>
      </c>
      <c r="Y106" s="6"/>
      <c r="Z106" s="6">
        <v>45596</v>
      </c>
      <c r="AA106" s="6"/>
      <c r="AB106" s="6"/>
      <c r="AC106" s="6"/>
      <c r="AD106" s="6"/>
      <c r="AE106" s="158"/>
      <c r="AF106" s="156"/>
      <c r="AG106" s="124"/>
      <c r="AH106" s="155"/>
      <c r="AI106" s="33"/>
      <c r="AJ106" s="33"/>
      <c r="AK106" s="52"/>
      <c r="AL106" s="8" t="s">
        <v>47</v>
      </c>
      <c r="AM106" s="8"/>
    </row>
    <row r="107" spans="1:39" s="51" customFormat="1" ht="28">
      <c r="A107" s="13">
        <v>99</v>
      </c>
      <c r="B107" s="2"/>
      <c r="C107" s="2"/>
      <c r="D107" s="2"/>
      <c r="E107" s="2"/>
      <c r="F107" s="2"/>
      <c r="G107" s="2" t="s">
        <v>224</v>
      </c>
      <c r="H107" s="2" t="s">
        <v>21</v>
      </c>
      <c r="I107" s="89" t="s">
        <v>299</v>
      </c>
      <c r="J107" s="1" t="s">
        <v>102</v>
      </c>
      <c r="K107" s="12">
        <v>0.5</v>
      </c>
      <c r="L107" s="47" t="s">
        <v>462</v>
      </c>
      <c r="M107" s="8" t="s">
        <v>93</v>
      </c>
      <c r="N107" s="8" t="s">
        <v>769</v>
      </c>
      <c r="O107" s="6">
        <v>43781</v>
      </c>
      <c r="P107" s="8">
        <f>IF(ISBLANK(Гарантии!$O107), "Дата не указана", YEAR(Гарантии!$O107))</f>
        <v>2019</v>
      </c>
      <c r="Q107" s="6" t="str">
        <f ca="1">IF(OR(Гарантии!$R107&gt;=TODAY(),Гарантии!$S107&gt;=TODAY(),Гарантии!$T107&gt;=TODAY(),Гарантии!$U107&gt;=TODAY(),Гарантии!$V107&gt;=TODAY(),Гарантии!$W107&gt;=TODAY(),Гарантии!$X107&gt;=TODAY(),Гарантии!$Z107&gt;=TODAY(),Гарантии!$AB107&gt;=TODAY(),Гарантии!$AD107&gt;=TODAY(),Гарантии!$AC107&gt;=TODAY(),Гарантии!$Y107&gt;=TODAY(),Гарантии!$AA107&gt;=TODAY()),"Действует", "Окончена")</f>
        <v>Действует</v>
      </c>
      <c r="R107" s="6"/>
      <c r="S107" s="6"/>
      <c r="T107" s="6"/>
      <c r="U107" s="6">
        <v>45242</v>
      </c>
      <c r="V107" s="6"/>
      <c r="W107" s="6"/>
      <c r="X107" s="6">
        <v>45608</v>
      </c>
      <c r="Y107" s="6"/>
      <c r="Z107" s="6">
        <v>45608</v>
      </c>
      <c r="AA107" s="6"/>
      <c r="AB107" s="6"/>
      <c r="AC107" s="6"/>
      <c r="AD107" s="6"/>
      <c r="AE107" s="153"/>
      <c r="AF107" s="156"/>
      <c r="AG107" s="155"/>
      <c r="AH107" s="155"/>
      <c r="AI107" s="33"/>
      <c r="AJ107" s="33"/>
      <c r="AK107" s="7"/>
      <c r="AL107" s="8" t="s">
        <v>100</v>
      </c>
      <c r="AM107" s="7"/>
    </row>
    <row r="108" spans="1:39" s="3" customFormat="1" ht="56">
      <c r="A108" s="13">
        <v>100</v>
      </c>
      <c r="B108" s="2"/>
      <c r="C108" s="2"/>
      <c r="D108" s="2"/>
      <c r="E108" s="8" t="s">
        <v>859</v>
      </c>
      <c r="F108" s="19" t="s">
        <v>227</v>
      </c>
      <c r="G108" s="2" t="s">
        <v>224</v>
      </c>
      <c r="H108" s="2" t="s">
        <v>21</v>
      </c>
      <c r="I108" s="82" t="s">
        <v>300</v>
      </c>
      <c r="J108" s="4" t="s">
        <v>102</v>
      </c>
      <c r="K108" s="71">
        <v>4.6397000000000004</v>
      </c>
      <c r="L108" s="4" t="s">
        <v>849</v>
      </c>
      <c r="M108" s="8" t="s">
        <v>172</v>
      </c>
      <c r="N108" s="8" t="s">
        <v>690</v>
      </c>
      <c r="O108" s="6">
        <v>43784</v>
      </c>
      <c r="P108" s="8">
        <f>IF(ISBLANK(Гарантии!$O108), "Дата не указана", YEAR(Гарантии!$O108))</f>
        <v>2019</v>
      </c>
      <c r="Q108" s="6" t="str">
        <f ca="1">IF(OR(Гарантии!$R108&gt;=TODAY(),Гарантии!$S108&gt;=TODAY(),Гарантии!$T108&gt;=TODAY(),Гарантии!$U108&gt;=TODAY(),Гарантии!$V108&gt;=TODAY(),Гарантии!$W108&gt;=TODAY(),Гарантии!$X108&gt;=TODAY(),Гарантии!$Z108&gt;=TODAY(),Гарантии!$AB108&gt;=TODAY(),Гарантии!$AD108&gt;=TODAY(),Гарантии!$AC108&gt;=TODAY(),Гарантии!$Y108&gt;=TODAY(),Гарантии!$AA108&gt;=TODAY()),"Действует", "Окончена")</f>
        <v>Действует</v>
      </c>
      <c r="R108" s="6"/>
      <c r="S108" s="6"/>
      <c r="T108" s="6">
        <v>45245</v>
      </c>
      <c r="U108" s="6">
        <v>45611</v>
      </c>
      <c r="V108" s="6"/>
      <c r="W108" s="6"/>
      <c r="X108" s="6"/>
      <c r="Y108" s="6"/>
      <c r="Z108" s="6"/>
      <c r="AA108" s="6"/>
      <c r="AB108" s="6"/>
      <c r="AC108" s="6"/>
      <c r="AD108" s="6">
        <v>46706</v>
      </c>
      <c r="AE108" s="158"/>
      <c r="AF108" s="156"/>
      <c r="AG108" s="155"/>
      <c r="AH108" s="155"/>
      <c r="AI108" s="33"/>
      <c r="AJ108" s="33"/>
      <c r="AK108" s="7"/>
      <c r="AL108" s="8" t="s">
        <v>995</v>
      </c>
      <c r="AM108" s="8"/>
    </row>
    <row r="109" spans="1:39" s="3" customFormat="1" ht="28" hidden="1">
      <c r="A109" s="13">
        <v>101</v>
      </c>
      <c r="B109" s="2" t="s">
        <v>815</v>
      </c>
      <c r="C109" s="2"/>
      <c r="D109" s="2"/>
      <c r="E109" s="8" t="s">
        <v>855</v>
      </c>
      <c r="F109" s="2" t="s">
        <v>227</v>
      </c>
      <c r="G109" s="2" t="s">
        <v>224</v>
      </c>
      <c r="H109" s="2" t="s">
        <v>21</v>
      </c>
      <c r="I109" s="82" t="s">
        <v>254</v>
      </c>
      <c r="J109" s="4" t="s">
        <v>102</v>
      </c>
      <c r="K109" s="97">
        <v>4.6500000000000004</v>
      </c>
      <c r="L109" s="4" t="s">
        <v>1628</v>
      </c>
      <c r="M109" s="8" t="s">
        <v>172</v>
      </c>
      <c r="N109" s="8" t="s">
        <v>691</v>
      </c>
      <c r="O109" s="6">
        <v>43784</v>
      </c>
      <c r="P109" s="8">
        <f>IF(ISBLANK(Гарантии!$O109), "Дата не указана", YEAR(Гарантии!$O109))</f>
        <v>2019</v>
      </c>
      <c r="Q109" s="6" t="str">
        <f ca="1">IF(OR(Гарантии!$R109&gt;=TODAY(),Гарантии!$S109&gt;=TODAY(),Гарантии!$T109&gt;=TODAY(),Гарантии!$U109&gt;=TODAY(),Гарантии!$V109&gt;=TODAY(),Гарантии!$W109&gt;=TODAY(),Гарантии!$X109&gt;=TODAY(),Гарантии!$Z109&gt;=TODAY(),Гарантии!$AB109&gt;=TODAY(),Гарантии!$AD109&gt;=TODAY(),Гарантии!$AC109&gt;=TODAY(),Гарантии!$Y109&gt;=TODAY(),Гарантии!$AA109&gt;=TODAY()),"Действует", "Окончена")</f>
        <v>Окончена</v>
      </c>
      <c r="R109" s="6"/>
      <c r="S109" s="6"/>
      <c r="T109" s="6"/>
      <c r="U109" s="6">
        <v>45245</v>
      </c>
      <c r="V109" s="6"/>
      <c r="W109" s="6"/>
      <c r="X109" s="6"/>
      <c r="Y109" s="6"/>
      <c r="Z109" s="6"/>
      <c r="AA109" s="6"/>
      <c r="AB109" s="6"/>
      <c r="AC109" s="6"/>
      <c r="AD109" s="6"/>
      <c r="AE109" s="158"/>
      <c r="AF109" s="154"/>
      <c r="AG109" s="155"/>
      <c r="AH109" s="155"/>
      <c r="AI109" s="33"/>
      <c r="AJ109" s="33"/>
      <c r="AK109" s="7"/>
      <c r="AL109" s="8" t="s">
        <v>78</v>
      </c>
      <c r="AM109" s="8"/>
    </row>
    <row r="110" spans="1:39" s="3" customFormat="1" ht="42">
      <c r="A110" s="13">
        <v>102</v>
      </c>
      <c r="B110" s="2" t="s">
        <v>815</v>
      </c>
      <c r="C110" s="2"/>
      <c r="D110" s="2"/>
      <c r="E110" s="8" t="s">
        <v>867</v>
      </c>
      <c r="F110" s="2" t="s">
        <v>227</v>
      </c>
      <c r="G110" s="2" t="s">
        <v>224</v>
      </c>
      <c r="H110" s="2" t="s">
        <v>11</v>
      </c>
      <c r="I110" s="82" t="s">
        <v>254</v>
      </c>
      <c r="J110" s="1" t="s">
        <v>102</v>
      </c>
      <c r="K110" s="14">
        <v>0.6</v>
      </c>
      <c r="L110" s="47" t="s">
        <v>454</v>
      </c>
      <c r="M110" s="8" t="s">
        <v>172</v>
      </c>
      <c r="N110" s="8" t="s">
        <v>618</v>
      </c>
      <c r="O110" s="6">
        <v>43753</v>
      </c>
      <c r="P110" s="8">
        <f>IF(ISBLANK(Гарантии!$O110), "Дата не указана", YEAR(Гарантии!$O110))</f>
        <v>2019</v>
      </c>
      <c r="Q110" s="6" t="str">
        <f ca="1">IF(OR(Гарантии!$R110&gt;=TODAY(),Гарантии!$S110&gt;=TODAY(),Гарантии!$T110&gt;=TODAY(),Гарантии!$U110&gt;=TODAY(),Гарантии!$V110&gt;=TODAY(),Гарантии!$W110&gt;=TODAY(),Гарантии!$X110&gt;=TODAY(),Гарантии!$Z110&gt;=TODAY(),Гарантии!$AB110&gt;=TODAY(),Гарантии!$AD110&gt;=TODAY(),Гарантии!$AC110&gt;=TODAY(),Гарантии!$Y110&gt;=TODAY(),Гарантии!$AA110&gt;=TODAY()),"Действует", "Окончена")</f>
        <v>Действует</v>
      </c>
      <c r="R110" s="6"/>
      <c r="S110" s="6"/>
      <c r="T110" s="6"/>
      <c r="U110" s="6">
        <v>45214</v>
      </c>
      <c r="V110" s="6"/>
      <c r="W110" s="6"/>
      <c r="X110" s="6">
        <v>45580</v>
      </c>
      <c r="Y110" s="6"/>
      <c r="Z110" s="6"/>
      <c r="AA110" s="6"/>
      <c r="AB110" s="6"/>
      <c r="AC110" s="6"/>
      <c r="AD110" s="6"/>
      <c r="AE110" s="153"/>
      <c r="AF110" s="156"/>
      <c r="AG110" s="155"/>
      <c r="AH110" s="155"/>
      <c r="AI110" s="33"/>
      <c r="AJ110" s="33"/>
      <c r="AK110" s="8"/>
      <c r="AL110" s="8" t="s">
        <v>1641</v>
      </c>
      <c r="AM110" s="8"/>
    </row>
    <row r="111" spans="1:39" s="51" customFormat="1" ht="84">
      <c r="A111" s="13">
        <v>103</v>
      </c>
      <c r="B111" s="2" t="s">
        <v>815</v>
      </c>
      <c r="C111" s="2"/>
      <c r="D111" s="2"/>
      <c r="E111" s="8" t="s">
        <v>866</v>
      </c>
      <c r="F111" s="2" t="s">
        <v>227</v>
      </c>
      <c r="G111" s="2" t="s">
        <v>224</v>
      </c>
      <c r="H111" s="2" t="s">
        <v>11</v>
      </c>
      <c r="I111" s="82" t="s">
        <v>254</v>
      </c>
      <c r="J111" s="4" t="s">
        <v>102</v>
      </c>
      <c r="K111" s="97">
        <v>11</v>
      </c>
      <c r="L111" s="4" t="s">
        <v>865</v>
      </c>
      <c r="M111" s="8" t="s">
        <v>172</v>
      </c>
      <c r="N111" s="4" t="s">
        <v>774</v>
      </c>
      <c r="O111" s="6">
        <v>43769</v>
      </c>
      <c r="P111" s="8">
        <f>IF(ISBLANK(Гарантии!$O111), "Дата не указана", YEAR(Гарантии!$O111))</f>
        <v>2019</v>
      </c>
      <c r="Q111" s="6" t="str">
        <f ca="1">IF(OR(Гарантии!$R111&gt;=TODAY(),Гарантии!$S111&gt;=TODAY(),Гарантии!$T111&gt;=TODAY(),Гарантии!$U111&gt;=TODAY(),Гарантии!$V111&gt;=TODAY(),Гарантии!$W111&gt;=TODAY(),Гарантии!$X111&gt;=TODAY(),Гарантии!$Z111&gt;=TODAY(),Гарантии!$AB111&gt;=TODAY(),Гарантии!$AD111&gt;=TODAY(),Гарантии!$AC111&gt;=TODAY(),Гарантии!$Y111&gt;=TODAY(),Гарантии!$AA111&gt;=TODAY()),"Действует", "Окончена")</f>
        <v>Действует</v>
      </c>
      <c r="R111" s="6"/>
      <c r="S111" s="6"/>
      <c r="T111" s="6"/>
      <c r="U111" s="6">
        <v>45230</v>
      </c>
      <c r="V111" s="6"/>
      <c r="W111" s="6"/>
      <c r="X111" s="6">
        <v>45596</v>
      </c>
      <c r="Y111" s="6"/>
      <c r="Z111" s="6"/>
      <c r="AA111" s="6"/>
      <c r="AB111" s="6"/>
      <c r="AC111" s="6"/>
      <c r="AD111" s="6"/>
      <c r="AE111" s="153"/>
      <c r="AF111" s="156"/>
      <c r="AG111" s="155"/>
      <c r="AH111" s="155"/>
      <c r="AI111" s="33"/>
      <c r="AJ111" s="33"/>
      <c r="AK111" s="8"/>
      <c r="AL111" s="8" t="s">
        <v>1641</v>
      </c>
      <c r="AM111" s="8"/>
    </row>
    <row r="112" spans="1:39" s="51" customFormat="1" ht="54.75" hidden="1" customHeight="1">
      <c r="A112" s="13">
        <v>104</v>
      </c>
      <c r="B112" s="2"/>
      <c r="C112" s="2"/>
      <c r="D112" s="2"/>
      <c r="E112" s="8" t="s">
        <v>868</v>
      </c>
      <c r="F112" s="2" t="s">
        <v>227</v>
      </c>
      <c r="G112" s="2" t="s">
        <v>224</v>
      </c>
      <c r="H112" s="2" t="s">
        <v>11</v>
      </c>
      <c r="I112" s="89" t="s">
        <v>94</v>
      </c>
      <c r="J112" s="4" t="s">
        <v>2</v>
      </c>
      <c r="K112" s="12">
        <v>2</v>
      </c>
      <c r="L112" s="4" t="s">
        <v>453</v>
      </c>
      <c r="M112" s="8" t="s">
        <v>805</v>
      </c>
      <c r="N112" s="34" t="s">
        <v>704</v>
      </c>
      <c r="O112" s="6">
        <v>43784</v>
      </c>
      <c r="P112" s="8">
        <f>IF(ISBLANK(Гарантии!$O112), "Дата не указана", YEAR(Гарантии!$O112))</f>
        <v>2019</v>
      </c>
      <c r="Q112" s="6" t="str">
        <f ca="1">IF(OR(Гарантии!$R112&gt;=TODAY(),Гарантии!$S112&gt;=TODAY(),Гарантии!$T112&gt;=TODAY(),Гарантии!$U112&gt;=TODAY(),Гарантии!$V112&gt;=TODAY(),Гарантии!$W112&gt;=TODAY(),Гарантии!$X112&gt;=TODAY(),Гарантии!$Z112&gt;=TODAY(),Гарантии!$AB112&gt;=TODAY(),Гарантии!$AD112&gt;=TODAY(),Гарантии!$AC112&gt;=TODAY(),Гарантии!$Y112&gt;=TODAY(),Гарантии!$AA112&gt;=TODAY()),"Действует", "Окончена")</f>
        <v>Окончена</v>
      </c>
      <c r="R112" s="6"/>
      <c r="S112" s="6"/>
      <c r="T112" s="6"/>
      <c r="U112" s="6">
        <v>45245</v>
      </c>
      <c r="V112" s="6"/>
      <c r="W112" s="6"/>
      <c r="X112" s="6"/>
      <c r="Y112" s="6"/>
      <c r="Z112" s="6"/>
      <c r="AA112" s="6"/>
      <c r="AB112" s="6"/>
      <c r="AC112" s="6"/>
      <c r="AD112" s="6"/>
      <c r="AE112" s="153"/>
      <c r="AF112" s="156"/>
      <c r="AG112" s="155"/>
      <c r="AH112" s="155"/>
      <c r="AI112" s="33"/>
      <c r="AJ112" s="33"/>
      <c r="AK112" s="8"/>
      <c r="AL112" s="8" t="s">
        <v>78</v>
      </c>
      <c r="AM112" s="8"/>
    </row>
    <row r="113" spans="1:46" s="3" customFormat="1" ht="28" hidden="1">
      <c r="A113" s="13">
        <v>105</v>
      </c>
      <c r="B113" s="2"/>
      <c r="C113" s="2"/>
      <c r="D113" s="2"/>
      <c r="E113" s="8" t="s">
        <v>873</v>
      </c>
      <c r="F113" s="2" t="s">
        <v>227</v>
      </c>
      <c r="G113" s="2" t="s">
        <v>224</v>
      </c>
      <c r="H113" s="2" t="s">
        <v>36</v>
      </c>
      <c r="I113" s="89" t="s">
        <v>95</v>
      </c>
      <c r="J113" s="4" t="s">
        <v>2</v>
      </c>
      <c r="K113" s="4">
        <v>9</v>
      </c>
      <c r="L113" s="4" t="s">
        <v>452</v>
      </c>
      <c r="M113" s="8" t="s">
        <v>172</v>
      </c>
      <c r="N113" s="4" t="s">
        <v>708</v>
      </c>
      <c r="O113" s="32">
        <v>43657</v>
      </c>
      <c r="P113" s="20">
        <f>IF(ISBLANK(Гарантии!$O113), "Дата не указана", YEAR(Гарантии!$O113))</f>
        <v>2019</v>
      </c>
      <c r="Q113" s="6" t="str">
        <f ca="1">IF(OR(Гарантии!$R113&gt;=TODAY(),Гарантии!$S113&gt;=TODAY(),Гарантии!$T113&gt;=TODAY(),Гарантии!$U113&gt;=TODAY(),Гарантии!$V113&gt;=TODAY(),Гарантии!$W113&gt;=TODAY(),Гарантии!$X113&gt;=TODAY(),Гарантии!$Z113&gt;=TODAY(),Гарантии!$AB113&gt;=TODAY(),Гарантии!$AD113&gt;=TODAY(),Гарантии!$AC113&gt;=TODAY(),Гарантии!$Y113&gt;=TODAY(),Гарантии!$AA113&gt;=TODAY()),"Действует", "Окончена")</f>
        <v>Окончена</v>
      </c>
      <c r="R113" s="6"/>
      <c r="S113" s="6"/>
      <c r="T113" s="6"/>
      <c r="U113" s="6">
        <v>45118</v>
      </c>
      <c r="V113" s="6"/>
      <c r="W113" s="6"/>
      <c r="X113" s="6"/>
      <c r="Y113" s="6"/>
      <c r="Z113" s="6"/>
      <c r="AA113" s="6"/>
      <c r="AB113" s="6"/>
      <c r="AC113" s="6"/>
      <c r="AD113" s="6"/>
      <c r="AE113" s="159"/>
      <c r="AF113" s="162"/>
      <c r="AG113" s="155"/>
      <c r="AH113" s="155"/>
      <c r="AI113" s="33"/>
      <c r="AJ113" s="33"/>
      <c r="AK113" s="62"/>
      <c r="AL113" s="8" t="s">
        <v>76</v>
      </c>
      <c r="AM113" s="62"/>
    </row>
    <row r="114" spans="1:46" s="3" customFormat="1" ht="28">
      <c r="A114" s="13">
        <v>106</v>
      </c>
      <c r="B114" s="2"/>
      <c r="C114" s="2"/>
      <c r="D114" s="2"/>
      <c r="E114" s="2"/>
      <c r="F114" s="2"/>
      <c r="G114" s="8" t="s">
        <v>219</v>
      </c>
      <c r="H114" s="2" t="s">
        <v>37</v>
      </c>
      <c r="I114" s="82" t="s">
        <v>252</v>
      </c>
      <c r="J114" s="5" t="s">
        <v>102</v>
      </c>
      <c r="K114" s="97">
        <f>24.627-24.467</f>
        <v>0.16000000000000014</v>
      </c>
      <c r="L114" s="4" t="s">
        <v>330</v>
      </c>
      <c r="M114" s="8" t="s">
        <v>172</v>
      </c>
      <c r="N114" s="4" t="s">
        <v>569</v>
      </c>
      <c r="O114" s="6">
        <v>43774</v>
      </c>
      <c r="P114" s="8">
        <f>IF(ISBLANK(Гарантии!$O114), "Дата не указана", YEAR(Гарантии!$O114))</f>
        <v>2019</v>
      </c>
      <c r="Q114" s="6" t="str">
        <f ca="1">IF(OR(Гарантии!$R114&gt;=TODAY(),Гарантии!$S114&gt;=TODAY(),Гарантии!$T114&gt;=TODAY(),Гарантии!$U114&gt;=TODAY(),Гарантии!$V114&gt;=TODAY(),Гарантии!$W114&gt;=TODAY(),Гарантии!$X114&gt;=TODAY(),Гарантии!$Z114&gt;=TODAY(),Гарантии!$AB114&gt;=TODAY(),Гарантии!$AD114&gt;=TODAY(),Гарантии!$AC114&gt;=TODAY(),Гарантии!$Y114&gt;=TODAY(),Гарантии!$AA114&gt;=TODAY()),"Действует", "Окончена")</f>
        <v>Действует</v>
      </c>
      <c r="R114" s="6">
        <v>46696</v>
      </c>
      <c r="S114" s="6">
        <v>45966</v>
      </c>
      <c r="T114" s="6"/>
      <c r="U114" s="6">
        <v>45235</v>
      </c>
      <c r="V114" s="6"/>
      <c r="W114" s="6">
        <v>45966</v>
      </c>
      <c r="X114" s="6"/>
      <c r="Y114" s="6"/>
      <c r="Z114" s="6"/>
      <c r="AA114" s="6"/>
      <c r="AB114" s="6"/>
      <c r="AC114" s="6"/>
      <c r="AD114" s="6"/>
      <c r="AE114" s="159"/>
      <c r="AF114" s="156"/>
      <c r="AG114" s="155"/>
      <c r="AH114" s="155"/>
      <c r="AI114" s="4"/>
      <c r="AJ114" s="53"/>
      <c r="AK114" s="53"/>
      <c r="AL114" s="8" t="s">
        <v>1640</v>
      </c>
      <c r="AM114" s="80"/>
    </row>
    <row r="115" spans="1:46" s="3" customFormat="1" ht="28">
      <c r="A115" s="13">
        <v>107</v>
      </c>
      <c r="B115" s="2"/>
      <c r="C115" s="2"/>
      <c r="D115" s="2"/>
      <c r="E115" s="61" t="s">
        <v>998</v>
      </c>
      <c r="F115" s="19" t="s">
        <v>227</v>
      </c>
      <c r="G115" s="8" t="s">
        <v>219</v>
      </c>
      <c r="H115" s="2" t="s">
        <v>37</v>
      </c>
      <c r="I115" s="89" t="s">
        <v>250</v>
      </c>
      <c r="J115" s="5" t="s">
        <v>102</v>
      </c>
      <c r="K115" s="63">
        <v>0.62346999999999997</v>
      </c>
      <c r="L115" s="4" t="s">
        <v>331</v>
      </c>
      <c r="M115" s="8" t="s">
        <v>172</v>
      </c>
      <c r="N115" s="4" t="s">
        <v>763</v>
      </c>
      <c r="O115" s="6">
        <v>43825</v>
      </c>
      <c r="P115" s="8">
        <f>IF(ISBLANK(Гарантии!$O115), "Дата не указана", YEAR(Гарантии!$O115))</f>
        <v>2019</v>
      </c>
      <c r="Q115" s="6" t="str">
        <f ca="1">IF(OR(Гарантии!$R115&gt;=TODAY(),Гарантии!$S115&gt;=TODAY(),Гарантии!$T115&gt;=TODAY(),Гарантии!$U115&gt;=TODAY(),Гарантии!$V115&gt;=TODAY(),Гарантии!$W115&gt;=TODAY(),Гарантии!$X115&gt;=TODAY(),Гарантии!$Z115&gt;=TODAY(),Гарантии!$AB115&gt;=TODAY(),Гарантии!$AD115&gt;=TODAY(),Гарантии!$AC115&gt;=TODAY(),Гарантии!$Y115&gt;=TODAY(),Гарантии!$AA115&gt;=TODAY()),"Действует", "Окончена")</f>
        <v>Действует</v>
      </c>
      <c r="R115" s="6">
        <v>46747</v>
      </c>
      <c r="S115" s="6">
        <v>46017</v>
      </c>
      <c r="T115" s="6">
        <v>45652</v>
      </c>
      <c r="U115" s="6">
        <v>45286</v>
      </c>
      <c r="V115" s="6"/>
      <c r="W115" s="6">
        <v>46747</v>
      </c>
      <c r="X115" s="6">
        <v>45652</v>
      </c>
      <c r="Y115" s="6"/>
      <c r="Z115" s="6"/>
      <c r="AA115" s="6"/>
      <c r="AB115" s="6"/>
      <c r="AC115" s="6"/>
      <c r="AD115" s="6"/>
      <c r="AE115" s="158"/>
      <c r="AF115" s="156"/>
      <c r="AG115" s="155"/>
      <c r="AH115" s="124"/>
      <c r="AI115" s="8"/>
      <c r="AJ115" s="6"/>
      <c r="AK115" s="53"/>
      <c r="AL115" s="8" t="s">
        <v>1640</v>
      </c>
      <c r="AM115" s="80"/>
    </row>
    <row r="116" spans="1:46" s="3" customFormat="1" ht="28" hidden="1">
      <c r="A116" s="13">
        <v>108</v>
      </c>
      <c r="B116" s="8"/>
      <c r="C116" s="8"/>
      <c r="D116" s="8"/>
      <c r="E116" s="61" t="s">
        <v>878</v>
      </c>
      <c r="F116" s="2" t="s">
        <v>227</v>
      </c>
      <c r="G116" s="2" t="s">
        <v>224</v>
      </c>
      <c r="H116" s="8" t="s">
        <v>38</v>
      </c>
      <c r="I116" s="89" t="s">
        <v>96</v>
      </c>
      <c r="J116" s="4" t="s">
        <v>2</v>
      </c>
      <c r="K116" s="14">
        <v>0.79200000000000004</v>
      </c>
      <c r="L116" s="47" t="s">
        <v>438</v>
      </c>
      <c r="M116" s="8" t="s">
        <v>97</v>
      </c>
      <c r="N116" s="8" t="s">
        <v>734</v>
      </c>
      <c r="O116" s="6">
        <v>43734</v>
      </c>
      <c r="P116" s="8">
        <f>IF(ISBLANK(Гарантии!$O116), "Дата не указана", YEAR(Гарантии!$O116))</f>
        <v>2019</v>
      </c>
      <c r="Q116" s="6" t="str">
        <f ca="1">IF(OR(Гарантии!$R116&gt;=TODAY(),Гарантии!$S116&gt;=TODAY(),Гарантии!$T116&gt;=TODAY(),Гарантии!$U116&gt;=TODAY(),Гарантии!$V116&gt;=TODAY(),Гарантии!$W116&gt;=TODAY(),Гарантии!$X116&gt;=TODAY(),Гарантии!$Z116&gt;=TODAY(),Гарантии!$AB116&gt;=TODAY(),Гарантии!$AD116&gt;=TODAY(),Гарантии!$AC116&gt;=TODAY(),Гарантии!$Y116&gt;=TODAY(),Гарантии!$AA116&gt;=TODAY()),"Действует", "Окончена")</f>
        <v>Окончена</v>
      </c>
      <c r="R116" s="6"/>
      <c r="S116" s="6"/>
      <c r="T116" s="6"/>
      <c r="U116" s="6">
        <v>45195</v>
      </c>
      <c r="V116" s="6"/>
      <c r="W116" s="6"/>
      <c r="X116" s="6"/>
      <c r="Y116" s="6"/>
      <c r="Z116" s="6"/>
      <c r="AA116" s="6"/>
      <c r="AB116" s="6"/>
      <c r="AC116" s="6"/>
      <c r="AD116" s="6"/>
      <c r="AE116" s="153"/>
      <c r="AF116" s="156"/>
      <c r="AG116" s="124"/>
      <c r="AH116" s="155"/>
      <c r="AI116" s="33"/>
      <c r="AJ116" s="13"/>
      <c r="AK116" s="52"/>
      <c r="AL116" s="4" t="s">
        <v>100</v>
      </c>
      <c r="AM116" s="8"/>
    </row>
    <row r="117" spans="1:46" s="3" customFormat="1" ht="28">
      <c r="A117" s="13">
        <v>109</v>
      </c>
      <c r="B117" s="2"/>
      <c r="C117" s="2"/>
      <c r="D117" s="2"/>
      <c r="E117" s="61" t="s">
        <v>881</v>
      </c>
      <c r="F117" s="19" t="s">
        <v>227</v>
      </c>
      <c r="G117" s="8" t="s">
        <v>226</v>
      </c>
      <c r="H117" s="2" t="s">
        <v>15</v>
      </c>
      <c r="I117" s="82" t="s">
        <v>241</v>
      </c>
      <c r="J117" s="5" t="s">
        <v>102</v>
      </c>
      <c r="K117" s="29"/>
      <c r="L117" s="66" t="s">
        <v>501</v>
      </c>
      <c r="M117" s="4" t="s">
        <v>83</v>
      </c>
      <c r="N117" s="4" t="s">
        <v>587</v>
      </c>
      <c r="O117" s="6">
        <v>43697</v>
      </c>
      <c r="P117" s="8">
        <f>IF(ISBLANK(Гарантии!$O117), "Дата не указана", YEAR(Гарантии!$O117))</f>
        <v>2019</v>
      </c>
      <c r="Q117" s="6" t="str">
        <f ca="1">IF(OR(Гарантии!$R117&gt;=TODAY(),Гарантии!$S117&gt;=TODAY(),Гарантии!$T117&gt;=TODAY(),Гарантии!$U117&gt;=TODAY(),Гарантии!$V117&gt;=TODAY(),Гарантии!$W117&gt;=TODAY(),Гарантии!$X117&gt;=TODAY(),Гарантии!$Z117&gt;=TODAY(),Гарантии!$AB117&gt;=TODAY(),Гарантии!$AD117&gt;=TODAY(),Гарантии!$AC117&gt;=TODAY(),Гарантии!$Y117&gt;=TODAY(),Гарантии!$AA117&gt;=TODAY()),"Действует", "Окончена")</f>
        <v>Действует</v>
      </c>
      <c r="R117" s="6">
        <v>45524</v>
      </c>
      <c r="S117" s="6"/>
      <c r="T117" s="6"/>
      <c r="U117" s="6">
        <v>45158</v>
      </c>
      <c r="V117" s="6"/>
      <c r="W117" s="6">
        <v>45524</v>
      </c>
      <c r="X117" s="6">
        <v>45524</v>
      </c>
      <c r="Y117" s="6"/>
      <c r="Z117" s="6"/>
      <c r="AA117" s="6"/>
      <c r="AB117" s="6"/>
      <c r="AC117" s="6"/>
      <c r="AD117" s="6"/>
      <c r="AE117" s="153"/>
      <c r="AF117" s="156"/>
      <c r="AG117" s="155"/>
      <c r="AH117" s="155"/>
      <c r="AI117" s="4"/>
      <c r="AJ117" s="8"/>
      <c r="AK117" s="8"/>
      <c r="AL117" s="8" t="s">
        <v>47</v>
      </c>
      <c r="AM117" s="80"/>
    </row>
    <row r="118" spans="1:46" s="51" customFormat="1" ht="49.5" customHeight="1">
      <c r="A118" s="13">
        <v>110</v>
      </c>
      <c r="B118" s="2" t="s">
        <v>815</v>
      </c>
      <c r="C118" s="2"/>
      <c r="D118" s="2"/>
      <c r="E118" s="61" t="s">
        <v>880</v>
      </c>
      <c r="F118" s="2" t="s">
        <v>227</v>
      </c>
      <c r="G118" s="2" t="s">
        <v>224</v>
      </c>
      <c r="H118" s="8" t="s">
        <v>15</v>
      </c>
      <c r="I118" s="82" t="s">
        <v>240</v>
      </c>
      <c r="J118" s="1" t="s">
        <v>102</v>
      </c>
      <c r="K118" s="14">
        <v>5</v>
      </c>
      <c r="L118" s="4" t="s">
        <v>436</v>
      </c>
      <c r="M118" s="8" t="s">
        <v>172</v>
      </c>
      <c r="N118" s="8" t="s">
        <v>740</v>
      </c>
      <c r="O118" s="6">
        <v>43752</v>
      </c>
      <c r="P118" s="8">
        <f>IF(ISBLANK(Гарантии!$O118), "Дата не указана", YEAR(Гарантии!$O118))</f>
        <v>2019</v>
      </c>
      <c r="Q118" s="6" t="str">
        <f ca="1">IF(OR(Гарантии!$R118&gt;=TODAY(),Гарантии!$S118&gt;=TODAY(),Гарантии!$T118&gt;=TODAY(),Гарантии!$U118&gt;=TODAY(),Гарантии!$V118&gt;=TODAY(),Гарантии!$W118&gt;=TODAY(),Гарантии!$X118&gt;=TODAY(),Гарантии!$Z118&gt;=TODAY(),Гарантии!$AB118&gt;=TODAY(),Гарантии!$AD118&gt;=TODAY(),Гарантии!$AC118&gt;=TODAY(),Гарантии!$Y118&gt;=TODAY(),Гарантии!$AA118&gt;=TODAY()),"Действует", "Окончена")</f>
        <v>Действует</v>
      </c>
      <c r="R118" s="6"/>
      <c r="S118" s="6"/>
      <c r="T118" s="6"/>
      <c r="U118" s="6">
        <v>45213</v>
      </c>
      <c r="V118" s="6"/>
      <c r="W118" s="6"/>
      <c r="X118" s="6">
        <v>45579</v>
      </c>
      <c r="Y118" s="6"/>
      <c r="Z118" s="6">
        <v>45579</v>
      </c>
      <c r="AA118" s="6"/>
      <c r="AB118" s="6"/>
      <c r="AC118" s="6"/>
      <c r="AD118" s="6"/>
      <c r="AE118" s="153"/>
      <c r="AF118" s="156"/>
      <c r="AG118" s="155"/>
      <c r="AH118" s="155"/>
      <c r="AI118" s="33"/>
      <c r="AJ118" s="33"/>
      <c r="AK118" s="14"/>
      <c r="AL118" s="8" t="s">
        <v>47</v>
      </c>
      <c r="AM118" s="80"/>
    </row>
    <row r="119" spans="1:46" s="3" customFormat="1" ht="28">
      <c r="A119" s="13">
        <v>111</v>
      </c>
      <c r="B119" s="8"/>
      <c r="C119" s="8"/>
      <c r="D119" s="8"/>
      <c r="E119" s="61" t="s">
        <v>882</v>
      </c>
      <c r="F119" s="2" t="s">
        <v>227</v>
      </c>
      <c r="G119" s="2" t="s">
        <v>224</v>
      </c>
      <c r="H119" s="8" t="s">
        <v>15</v>
      </c>
      <c r="I119" s="90" t="s">
        <v>233</v>
      </c>
      <c r="J119" s="1" t="s">
        <v>102</v>
      </c>
      <c r="K119" s="4">
        <v>4</v>
      </c>
      <c r="L119" s="8" t="s">
        <v>883</v>
      </c>
      <c r="M119" s="8" t="s">
        <v>172</v>
      </c>
      <c r="N119" s="4" t="s">
        <v>741</v>
      </c>
      <c r="O119" s="6">
        <v>43777</v>
      </c>
      <c r="P119" s="8">
        <f>IF(ISBLANK(Гарантии!$O119), "Дата не указана", YEAR(Гарантии!$O119))</f>
        <v>2019</v>
      </c>
      <c r="Q119" s="6" t="str">
        <f ca="1">IF(OR(Гарантии!$R119&gt;=TODAY(),Гарантии!$S119&gt;=TODAY(),Гарантии!$T119&gt;=TODAY(),Гарантии!$U119&gt;=TODAY(),Гарантии!$V119&gt;=TODAY(),Гарантии!$W119&gt;=TODAY(),Гарантии!$X119&gt;=TODAY(),Гарантии!$Z119&gt;=TODAY(),Гарантии!$AB119&gt;=TODAY(),Гарантии!$AD119&gt;=TODAY(),Гарантии!$AC119&gt;=TODAY(),Гарантии!$Y119&gt;=TODAY(),Гарантии!$AA119&gt;=TODAY()),"Действует", "Окончена")</f>
        <v>Действует</v>
      </c>
      <c r="R119" s="6"/>
      <c r="S119" s="6"/>
      <c r="T119" s="6"/>
      <c r="U119" s="6">
        <v>45238</v>
      </c>
      <c r="V119" s="6"/>
      <c r="W119" s="6"/>
      <c r="X119" s="6">
        <v>45238</v>
      </c>
      <c r="Y119" s="6"/>
      <c r="Z119" s="6">
        <v>45604</v>
      </c>
      <c r="AA119" s="6"/>
      <c r="AB119" s="6"/>
      <c r="AC119" s="6"/>
      <c r="AD119" s="6"/>
      <c r="AE119" s="153"/>
      <c r="AF119" s="156"/>
      <c r="AG119" s="155"/>
      <c r="AH119" s="155"/>
      <c r="AI119" s="33"/>
      <c r="AJ119" s="33"/>
      <c r="AK119" s="14"/>
      <c r="AL119" s="8" t="s">
        <v>47</v>
      </c>
      <c r="AM119" s="80"/>
    </row>
    <row r="120" spans="1:46" s="3" customFormat="1" ht="42">
      <c r="A120" s="13">
        <v>112</v>
      </c>
      <c r="B120" s="2"/>
      <c r="C120" s="2"/>
      <c r="D120" s="2"/>
      <c r="E120" s="61" t="s">
        <v>889</v>
      </c>
      <c r="F120" s="19" t="s">
        <v>227</v>
      </c>
      <c r="G120" s="8" t="s">
        <v>219</v>
      </c>
      <c r="H120" s="2" t="s">
        <v>84</v>
      </c>
      <c r="I120" s="89" t="s">
        <v>119</v>
      </c>
      <c r="J120" s="5" t="s">
        <v>102</v>
      </c>
      <c r="K120" s="97">
        <v>0.64300000000000002</v>
      </c>
      <c r="L120" s="58" t="s">
        <v>333</v>
      </c>
      <c r="M120" s="1" t="s">
        <v>27</v>
      </c>
      <c r="N120" s="4" t="s">
        <v>573</v>
      </c>
      <c r="O120" s="6">
        <v>43766</v>
      </c>
      <c r="P120" s="8">
        <f>IF(ISBLANK(Гарантии!$O120), "Дата не указана", YEAR(Гарантии!$O120))</f>
        <v>2019</v>
      </c>
      <c r="Q120" s="6" t="str">
        <f ca="1">IF(OR(Гарантии!$R120&gt;=TODAY(),Гарантии!$S120&gt;=TODAY(),Гарантии!$T120&gt;=TODAY(),Гарантии!$U120&gt;=TODAY(),Гарантии!$V120&gt;=TODAY(),Гарантии!$W120&gt;=TODAY(),Гарантии!$X120&gt;=TODAY(),Гарантии!$Z120&gt;=TODAY(),Гарантии!$AB120&gt;=TODAY(),Гарантии!$AD120&gt;=TODAY(),Гарантии!$AC120&gt;=TODAY(),Гарантии!$Y120&gt;=TODAY(),Гарантии!$AA120&gt;=TODAY()),"Действует", "Окончена")</f>
        <v>Действует</v>
      </c>
      <c r="R120" s="6">
        <v>46688</v>
      </c>
      <c r="S120" s="6"/>
      <c r="T120" s="6"/>
      <c r="U120" s="6">
        <v>46688</v>
      </c>
      <c r="V120" s="6"/>
      <c r="W120" s="6"/>
      <c r="X120" s="6"/>
      <c r="Y120" s="6"/>
      <c r="Z120" s="6"/>
      <c r="AA120" s="6"/>
      <c r="AB120" s="6"/>
      <c r="AC120" s="6"/>
      <c r="AD120" s="6"/>
      <c r="AE120" s="158"/>
      <c r="AF120" s="156"/>
      <c r="AG120" s="155"/>
      <c r="AH120" s="155"/>
      <c r="AI120" s="4"/>
      <c r="AJ120" s="8"/>
      <c r="AK120" s="8"/>
      <c r="AL120" s="4" t="s">
        <v>85</v>
      </c>
      <c r="AM120" s="80"/>
    </row>
    <row r="121" spans="1:46" s="51" customFormat="1" ht="41.25" hidden="1" customHeight="1">
      <c r="A121" s="13">
        <v>113</v>
      </c>
      <c r="B121" s="8"/>
      <c r="C121" s="8"/>
      <c r="D121" s="8"/>
      <c r="E121" s="61" t="s">
        <v>893</v>
      </c>
      <c r="F121" s="2" t="s">
        <v>227</v>
      </c>
      <c r="G121" s="2" t="s">
        <v>224</v>
      </c>
      <c r="H121" s="8" t="s">
        <v>216</v>
      </c>
      <c r="I121" s="82" t="s">
        <v>275</v>
      </c>
      <c r="J121" s="1" t="s">
        <v>2</v>
      </c>
      <c r="K121" s="12">
        <v>1</v>
      </c>
      <c r="L121" s="12" t="s">
        <v>446</v>
      </c>
      <c r="M121" s="8" t="s">
        <v>172</v>
      </c>
      <c r="N121" s="1" t="s">
        <v>775</v>
      </c>
      <c r="O121" s="6">
        <v>43734</v>
      </c>
      <c r="P121" s="8">
        <f>IF(ISBLANK(Гарантии!$O121), "Дата не указана", YEAR(Гарантии!$O121))</f>
        <v>2019</v>
      </c>
      <c r="Q121" s="6" t="str">
        <f ca="1">IF(OR(Гарантии!$R121&gt;=TODAY(),Гарантии!$S121&gt;=TODAY(),Гарантии!$T121&gt;=TODAY(),Гарантии!$U121&gt;=TODAY(),Гарантии!$V121&gt;=TODAY(),Гарантии!$W121&gt;=TODAY(),Гарантии!$X121&gt;=TODAY(),Гарантии!$Z121&gt;=TODAY(),Гарантии!$AB121&gt;=TODAY(),Гарантии!$AD121&gt;=TODAY(),Гарантии!$AC121&gt;=TODAY(),Гарантии!$Y121&gt;=TODAY(),Гарантии!$AA121&gt;=TODAY()),"Действует", "Окончена")</f>
        <v>Окончена</v>
      </c>
      <c r="R121" s="6"/>
      <c r="S121" s="6"/>
      <c r="T121" s="6"/>
      <c r="U121" s="6">
        <v>45195</v>
      </c>
      <c r="V121" s="6"/>
      <c r="W121" s="6"/>
      <c r="X121" s="6"/>
      <c r="Y121" s="6"/>
      <c r="Z121" s="6">
        <v>45195</v>
      </c>
      <c r="AA121" s="6"/>
      <c r="AB121" s="6"/>
      <c r="AC121" s="6"/>
      <c r="AD121" s="6"/>
      <c r="AE121" s="158"/>
      <c r="AF121" s="154"/>
      <c r="AG121" s="124"/>
      <c r="AH121" s="155"/>
      <c r="AI121" s="33"/>
      <c r="AJ121" s="13"/>
      <c r="AK121" s="52"/>
      <c r="AL121" s="4" t="s">
        <v>100</v>
      </c>
      <c r="AM121" s="53"/>
    </row>
    <row r="122" spans="1:46" s="51" customFormat="1" ht="129" hidden="1" customHeight="1">
      <c r="A122" s="13">
        <v>114</v>
      </c>
      <c r="B122" s="8"/>
      <c r="C122" s="8"/>
      <c r="D122" s="8"/>
      <c r="E122" s="61" t="s">
        <v>893</v>
      </c>
      <c r="F122" s="8" t="s">
        <v>227</v>
      </c>
      <c r="G122" s="2" t="s">
        <v>224</v>
      </c>
      <c r="H122" s="8" t="s">
        <v>216</v>
      </c>
      <c r="I122" s="82" t="s">
        <v>275</v>
      </c>
      <c r="J122" s="1" t="s">
        <v>2</v>
      </c>
      <c r="K122" s="12">
        <v>1</v>
      </c>
      <c r="L122" s="12" t="s">
        <v>445</v>
      </c>
      <c r="M122" s="8" t="s">
        <v>172</v>
      </c>
      <c r="N122" s="1" t="s">
        <v>775</v>
      </c>
      <c r="O122" s="6">
        <v>43764</v>
      </c>
      <c r="P122" s="8">
        <f>IF(ISBLANK(Гарантии!$O122), "Дата не указана", YEAR(Гарантии!$O122))</f>
        <v>2019</v>
      </c>
      <c r="Q122" s="6" t="str">
        <f ca="1">IF(OR(Гарантии!$R122&gt;=TODAY(),Гарантии!$S122&gt;=TODAY(),Гарантии!$T122&gt;=TODAY(),Гарантии!$U122&gt;=TODAY(),Гарантии!$V122&gt;=TODAY(),Гарантии!$W122&gt;=TODAY(),Гарантии!$X122&gt;=TODAY(),Гарантии!$Z122&gt;=TODAY(),Гарантии!$AB122&gt;=TODAY(),Гарантии!$AD122&gt;=TODAY(),Гарантии!$AC122&gt;=TODAY(),Гарантии!$Y122&gt;=TODAY(),Гарантии!$AA122&gt;=TODAY()),"Действует", "Окончена")</f>
        <v>Окончена</v>
      </c>
      <c r="R122" s="6"/>
      <c r="S122" s="6"/>
      <c r="T122" s="6"/>
      <c r="U122" s="6">
        <v>45225</v>
      </c>
      <c r="V122" s="6"/>
      <c r="W122" s="6"/>
      <c r="X122" s="6"/>
      <c r="Y122" s="6"/>
      <c r="Z122" s="6">
        <v>45225</v>
      </c>
      <c r="AA122" s="6"/>
      <c r="AB122" s="6"/>
      <c r="AC122" s="6"/>
      <c r="AD122" s="6"/>
      <c r="AE122" s="158"/>
      <c r="AF122" s="154"/>
      <c r="AG122" s="155"/>
      <c r="AH122" s="155"/>
      <c r="AI122" s="33"/>
      <c r="AJ122" s="33"/>
      <c r="AK122" s="53"/>
      <c r="AL122" s="4" t="s">
        <v>100</v>
      </c>
      <c r="AM122" s="53"/>
    </row>
    <row r="123" spans="1:46" s="3" customFormat="1" ht="56">
      <c r="A123" s="13">
        <v>115</v>
      </c>
      <c r="B123" s="2"/>
      <c r="C123" s="2"/>
      <c r="D123" s="2"/>
      <c r="E123" s="8" t="s">
        <v>894</v>
      </c>
      <c r="F123" s="19" t="s">
        <v>227</v>
      </c>
      <c r="G123" s="8" t="s">
        <v>226</v>
      </c>
      <c r="H123" s="2" t="s">
        <v>216</v>
      </c>
      <c r="I123" s="82" t="s">
        <v>249</v>
      </c>
      <c r="J123" s="2" t="s">
        <v>2</v>
      </c>
      <c r="K123" s="29"/>
      <c r="L123" s="4" t="s">
        <v>509</v>
      </c>
      <c r="M123" s="4" t="s">
        <v>797</v>
      </c>
      <c r="N123" s="4" t="s">
        <v>575</v>
      </c>
      <c r="O123" s="52">
        <v>43789</v>
      </c>
      <c r="P123" s="19">
        <f>IF(ISBLANK(Гарантии!$O123), "Дата не указана", YEAR(Гарантии!$O123))</f>
        <v>2019</v>
      </c>
      <c r="Q123" s="6" t="str">
        <f ca="1">IF(OR(Гарантии!$R123&gt;=TODAY(),Гарантии!$S123&gt;=TODAY(),Гарантии!$T123&gt;=TODAY(),Гарантии!$U123&gt;=TODAY(),Гарантии!$V123&gt;=TODAY(),Гарантии!$W123&gt;=TODAY(),Гарантии!$X123&gt;=TODAY(),Гарантии!$Z123&gt;=TODAY(),Гарантии!$AB123&gt;=TODAY(),Гарантии!$AD123&gt;=TODAY(),Гарантии!$AC123&gt;=TODAY(),Гарантии!$Y123&gt;=TODAY(),Гарантии!$AA123&gt;=TODAY()),"Действует", "Окончена")</f>
        <v>Действует</v>
      </c>
      <c r="R123" s="6">
        <v>46711</v>
      </c>
      <c r="S123" s="6"/>
      <c r="T123" s="6"/>
      <c r="U123" s="6">
        <v>45981</v>
      </c>
      <c r="V123" s="6"/>
      <c r="W123" s="6">
        <v>46711</v>
      </c>
      <c r="X123" s="6"/>
      <c r="Y123" s="6"/>
      <c r="Z123" s="6"/>
      <c r="AA123" s="6"/>
      <c r="AB123" s="6"/>
      <c r="AC123" s="6"/>
      <c r="AD123" s="6"/>
      <c r="AE123" s="158"/>
      <c r="AF123" s="154"/>
      <c r="AG123" s="124"/>
      <c r="AH123" s="124"/>
      <c r="AI123" s="8"/>
      <c r="AJ123" s="6"/>
      <c r="AK123" s="4"/>
      <c r="AL123" s="4" t="s">
        <v>100</v>
      </c>
      <c r="AM123" s="80"/>
    </row>
    <row r="124" spans="1:46" s="3" customFormat="1" ht="28">
      <c r="A124" s="13">
        <v>116</v>
      </c>
      <c r="B124" s="8"/>
      <c r="C124" s="8"/>
      <c r="D124" s="8"/>
      <c r="E124" s="61" t="s">
        <v>898</v>
      </c>
      <c r="F124" s="2" t="s">
        <v>227</v>
      </c>
      <c r="G124" s="2" t="s">
        <v>224</v>
      </c>
      <c r="H124" s="8" t="s">
        <v>39</v>
      </c>
      <c r="I124" s="89" t="s">
        <v>157</v>
      </c>
      <c r="J124" s="4" t="s">
        <v>102</v>
      </c>
      <c r="K124" s="12">
        <v>5.25</v>
      </c>
      <c r="L124" s="47" t="s">
        <v>443</v>
      </c>
      <c r="M124" s="8" t="s">
        <v>172</v>
      </c>
      <c r="N124" s="8" t="s">
        <v>778</v>
      </c>
      <c r="O124" s="6">
        <v>43777</v>
      </c>
      <c r="P124" s="8">
        <f>IF(ISBLANK(Гарантии!$O124), "Дата не указана", YEAR(Гарантии!$O124))</f>
        <v>2019</v>
      </c>
      <c r="Q124" s="6" t="str">
        <f ca="1">IF(OR(Гарантии!$R124&gt;=TODAY(),Гарантии!$S124&gt;=TODAY(),Гарантии!$T124&gt;=TODAY(),Гарантии!$U124&gt;=TODAY(),Гарантии!$V124&gt;=TODAY(),Гарантии!$W124&gt;=TODAY(),Гарантии!$X124&gt;=TODAY(),Гарантии!$Z124&gt;=TODAY(),Гарантии!$AB124&gt;=TODAY(),Гарантии!$AD124&gt;=TODAY(),Гарантии!$AC124&gt;=TODAY(),Гарантии!$Y124&gt;=TODAY(),Гарантии!$AA124&gt;=TODAY()),"Действует", "Окончена")</f>
        <v>Действует</v>
      </c>
      <c r="R124" s="6"/>
      <c r="S124" s="6">
        <v>45969</v>
      </c>
      <c r="T124" s="6">
        <v>45604</v>
      </c>
      <c r="U124" s="6">
        <v>45969</v>
      </c>
      <c r="V124" s="6"/>
      <c r="W124" s="6"/>
      <c r="X124" s="6"/>
      <c r="Y124" s="6"/>
      <c r="Z124" s="6"/>
      <c r="AA124" s="6"/>
      <c r="AB124" s="6"/>
      <c r="AC124" s="6"/>
      <c r="AD124" s="6"/>
      <c r="AE124" s="158"/>
      <c r="AF124" s="154"/>
      <c r="AG124" s="155"/>
      <c r="AH124" s="155"/>
      <c r="AI124" s="33"/>
      <c r="AJ124" s="33"/>
      <c r="AK124" s="4"/>
      <c r="AL124" s="4" t="s">
        <v>201</v>
      </c>
      <c r="AM124" s="8"/>
    </row>
    <row r="125" spans="1:46" s="3" customFormat="1" ht="28">
      <c r="A125" s="13">
        <v>117</v>
      </c>
      <c r="B125" s="8"/>
      <c r="C125" s="8"/>
      <c r="D125" s="8"/>
      <c r="E125" s="61" t="s">
        <v>899</v>
      </c>
      <c r="F125" s="2" t="s">
        <v>227</v>
      </c>
      <c r="G125" s="2" t="s">
        <v>224</v>
      </c>
      <c r="H125" s="8" t="s">
        <v>39</v>
      </c>
      <c r="I125" s="93" t="s">
        <v>787</v>
      </c>
      <c r="J125" s="4" t="s">
        <v>102</v>
      </c>
      <c r="K125" s="12">
        <v>4.3769999999999998</v>
      </c>
      <c r="L125" s="47" t="s">
        <v>414</v>
      </c>
      <c r="M125" s="8" t="s">
        <v>172</v>
      </c>
      <c r="N125" s="8" t="s">
        <v>770</v>
      </c>
      <c r="O125" s="6">
        <v>43803</v>
      </c>
      <c r="P125" s="8">
        <f>IF(ISBLANK(Гарантии!$O125), "Дата не указана", YEAR(Гарантии!$O125))</f>
        <v>2019</v>
      </c>
      <c r="Q125" s="6" t="str">
        <f ca="1">IF(OR(Гарантии!$R125&gt;=TODAY(),Гарантии!$S125&gt;=TODAY(),Гарантии!$T125&gt;=TODAY(),Гарантии!$U125&gt;=TODAY(),Гарантии!$V125&gt;=TODAY(),Гарантии!$W125&gt;=TODAY(),Гарантии!$X125&gt;=TODAY(),Гарантии!$Z125&gt;=TODAY(),Гарантии!$AB125&gt;=TODAY(),Гарантии!$AD125&gt;=TODAY(),Гарантии!$AC125&gt;=TODAY(),Гарантии!$Y125&gt;=TODAY(),Гарантии!$AA125&gt;=TODAY()),"Действует", "Окончена")</f>
        <v>Действует</v>
      </c>
      <c r="R125" s="6"/>
      <c r="S125" s="6"/>
      <c r="T125" s="6"/>
      <c r="U125" s="6"/>
      <c r="V125" s="6"/>
      <c r="W125" s="6">
        <v>45630</v>
      </c>
      <c r="X125" s="6"/>
      <c r="Y125" s="6"/>
      <c r="Z125" s="6"/>
      <c r="AA125" s="6"/>
      <c r="AB125" s="6"/>
      <c r="AC125" s="6"/>
      <c r="AD125" s="6"/>
      <c r="AE125" s="158"/>
      <c r="AF125" s="154"/>
      <c r="AG125" s="155"/>
      <c r="AH125" s="155"/>
      <c r="AI125" s="33"/>
      <c r="AJ125" s="33"/>
      <c r="AK125" s="4"/>
      <c r="AL125" s="4" t="s">
        <v>201</v>
      </c>
      <c r="AM125" s="8"/>
    </row>
    <row r="126" spans="1:46" s="51" customFormat="1" ht="39.75" hidden="1" customHeight="1">
      <c r="A126" s="13">
        <v>118</v>
      </c>
      <c r="B126" s="8"/>
      <c r="C126" s="8"/>
      <c r="D126" s="8"/>
      <c r="E126" s="61" t="s">
        <v>917</v>
      </c>
      <c r="F126" s="2" t="s">
        <v>227</v>
      </c>
      <c r="G126" s="2" t="s">
        <v>224</v>
      </c>
      <c r="H126" s="8" t="s">
        <v>54</v>
      </c>
      <c r="I126" s="82" t="s">
        <v>1346</v>
      </c>
      <c r="J126" s="4" t="s">
        <v>2</v>
      </c>
      <c r="K126" s="12">
        <v>3.5670000000000002</v>
      </c>
      <c r="L126" s="47" t="s">
        <v>486</v>
      </c>
      <c r="M126" s="8" t="s">
        <v>27</v>
      </c>
      <c r="N126" s="8" t="s">
        <v>729</v>
      </c>
      <c r="O126" s="6">
        <v>43760</v>
      </c>
      <c r="P126" s="8">
        <f>IF(ISBLANK(Гарантии!$O126), "Дата не указана", YEAR(Гарантии!$O126))</f>
        <v>2019</v>
      </c>
      <c r="Q126" s="6" t="str">
        <f ca="1">IF(OR(Гарантии!$R126&gt;=TODAY(),Гарантии!$S126&gt;=TODAY(),Гарантии!$T126&gt;=TODAY(),Гарантии!$U126&gt;=TODAY(),Гарантии!$V126&gt;=TODAY(),Гарантии!$W126&gt;=TODAY(),Гарантии!$X126&gt;=TODAY(),Гарантии!$Z126&gt;=TODAY(),Гарантии!$AB126&gt;=TODAY(),Гарантии!$AD126&gt;=TODAY(),Гарантии!$AC126&gt;=TODAY(),Гарантии!$Y126&gt;=TODAY(),Гарантии!$AA126&gt;=TODAY()),"Действует", "Окончена")</f>
        <v>Окончена</v>
      </c>
      <c r="R126" s="6"/>
      <c r="S126" s="6"/>
      <c r="T126" s="6"/>
      <c r="U126" s="6">
        <v>45221</v>
      </c>
      <c r="V126" s="6"/>
      <c r="W126" s="6"/>
      <c r="X126" s="6"/>
      <c r="Y126" s="6"/>
      <c r="Z126" s="6"/>
      <c r="AA126" s="6"/>
      <c r="AB126" s="6"/>
      <c r="AC126" s="6"/>
      <c r="AD126" s="6"/>
      <c r="AE126" s="158"/>
      <c r="AF126" s="154"/>
      <c r="AG126" s="157"/>
      <c r="AH126" s="155"/>
      <c r="AI126" s="33"/>
      <c r="AJ126" s="13"/>
      <c r="AK126" s="52"/>
      <c r="AL126" s="8" t="s">
        <v>48</v>
      </c>
      <c r="AM126" s="53"/>
      <c r="AN126" s="37"/>
      <c r="AO126" s="37"/>
      <c r="AP126" s="37"/>
      <c r="AQ126" s="37"/>
      <c r="AR126" s="38"/>
      <c r="AS126" s="22"/>
      <c r="AT126" s="23"/>
    </row>
    <row r="127" spans="1:46" s="3" customFormat="1" ht="28">
      <c r="A127" s="13">
        <v>119</v>
      </c>
      <c r="B127" s="8"/>
      <c r="C127" s="8"/>
      <c r="D127" s="8"/>
      <c r="E127" s="61" t="s">
        <v>925</v>
      </c>
      <c r="F127" s="2" t="s">
        <v>227</v>
      </c>
      <c r="G127" s="2" t="s">
        <v>224</v>
      </c>
      <c r="H127" s="46" t="s">
        <v>225</v>
      </c>
      <c r="I127" s="91" t="s">
        <v>228</v>
      </c>
      <c r="J127" s="4" t="s">
        <v>2</v>
      </c>
      <c r="K127" s="47">
        <v>2</v>
      </c>
      <c r="L127" s="4" t="s">
        <v>340</v>
      </c>
      <c r="M127" s="8" t="s">
        <v>172</v>
      </c>
      <c r="N127" s="4" t="s">
        <v>596</v>
      </c>
      <c r="O127" s="6">
        <v>44004</v>
      </c>
      <c r="P127" s="8">
        <f>IF(ISBLANK(Гарантии!$O127), "Дата не указана", YEAR(Гарантии!$O127))</f>
        <v>2020</v>
      </c>
      <c r="Q127" s="6" t="str">
        <f ca="1">IF(OR(Гарантии!$R127&gt;=TODAY(),Гарантии!$S127&gt;=TODAY(),Гарантии!$T127&gt;=TODAY(),Гарантии!$U127&gt;=TODAY(),Гарантии!$V127&gt;=TODAY(),Гарантии!$W127&gt;=TODAY(),Гарантии!$X127&gt;=TODAY(),Гарантии!$Z127&gt;=TODAY(),Гарантии!$AB127&gt;=TODAY(),Гарантии!$AD127&gt;=TODAY(),Гарантии!$AC127&gt;=TODAY(),Гарантии!$Y127&gt;=TODAY(),Гарантии!$AA127&gt;=TODAY()),"Действует", "Окончена")</f>
        <v>Действует</v>
      </c>
      <c r="R127" s="6"/>
      <c r="S127" s="6"/>
      <c r="T127" s="6"/>
      <c r="U127" s="6">
        <v>44734</v>
      </c>
      <c r="V127" s="6"/>
      <c r="W127" s="6"/>
      <c r="X127" s="6"/>
      <c r="Y127" s="6"/>
      <c r="Z127" s="6">
        <v>45830</v>
      </c>
      <c r="AA127" s="6"/>
      <c r="AB127" s="6"/>
      <c r="AC127" s="6"/>
      <c r="AD127" s="6"/>
      <c r="AE127" s="153"/>
      <c r="AF127" s="156"/>
      <c r="AG127" s="155"/>
      <c r="AH127" s="155"/>
      <c r="AI127" s="33"/>
      <c r="AJ127" s="13"/>
      <c r="AK127" s="52"/>
      <c r="AL127" s="4" t="s">
        <v>1638</v>
      </c>
      <c r="AM127" s="8"/>
    </row>
    <row r="128" spans="1:46" s="3" customFormat="1" ht="28">
      <c r="A128" s="13">
        <v>120</v>
      </c>
      <c r="B128" s="46"/>
      <c r="C128" s="46"/>
      <c r="D128" s="46"/>
      <c r="E128" s="46"/>
      <c r="F128" s="46"/>
      <c r="G128" s="2" t="s">
        <v>224</v>
      </c>
      <c r="H128" s="46" t="s">
        <v>225</v>
      </c>
      <c r="I128" s="82" t="s">
        <v>1321</v>
      </c>
      <c r="J128" s="4" t="s">
        <v>2</v>
      </c>
      <c r="K128" s="54">
        <v>1.3</v>
      </c>
      <c r="L128" s="4" t="s">
        <v>339</v>
      </c>
      <c r="M128" s="4" t="s">
        <v>101</v>
      </c>
      <c r="N128" s="4" t="s">
        <v>595</v>
      </c>
      <c r="O128" s="6">
        <v>44123</v>
      </c>
      <c r="P128" s="8">
        <f>IF(ISBLANK(Гарантии!$O128), "Дата не указана", YEAR(Гарантии!$O128))</f>
        <v>2020</v>
      </c>
      <c r="Q128" s="6" t="str">
        <f ca="1">IF(OR(Гарантии!$R128&gt;=TODAY(),Гарантии!$S128&gt;=TODAY(),Гарантии!$T128&gt;=TODAY(),Гарантии!$U128&gt;=TODAY(),Гарантии!$V128&gt;=TODAY(),Гарантии!$W128&gt;=TODAY(),Гарантии!$X128&gt;=TODAY(),Гарантии!$Z128&gt;=TODAY(),Гарантии!$AB128&gt;=TODAY(),Гарантии!$AD128&gt;=TODAY(),Гарантии!$AC128&gt;=TODAY(),Гарантии!$Y128&gt;=TODAY(),Гарантии!$AA128&gt;=TODAY()),"Действует", "Окончена")</f>
        <v>Действует</v>
      </c>
      <c r="R128" s="6"/>
      <c r="S128" s="6"/>
      <c r="T128" s="6"/>
      <c r="U128" s="6">
        <v>44853</v>
      </c>
      <c r="V128" s="6"/>
      <c r="W128" s="6"/>
      <c r="X128" s="6"/>
      <c r="Y128" s="6"/>
      <c r="Z128" s="6">
        <v>45949</v>
      </c>
      <c r="AA128" s="6"/>
      <c r="AB128" s="6"/>
      <c r="AC128" s="6"/>
      <c r="AD128" s="6"/>
      <c r="AE128" s="153"/>
      <c r="AF128" s="156"/>
      <c r="AG128" s="155"/>
      <c r="AH128" s="155"/>
      <c r="AI128" s="33"/>
      <c r="AJ128" s="33"/>
      <c r="AK128" s="4"/>
      <c r="AL128" s="4" t="s">
        <v>1638</v>
      </c>
      <c r="AM128" s="19"/>
    </row>
    <row r="129" spans="1:46" s="3" customFormat="1" ht="28" hidden="1">
      <c r="A129" s="13">
        <v>121</v>
      </c>
      <c r="B129" s="8"/>
      <c r="C129" s="8"/>
      <c r="D129" s="8"/>
      <c r="E129" s="61" t="s">
        <v>925</v>
      </c>
      <c r="F129" s="2" t="s">
        <v>227</v>
      </c>
      <c r="G129" s="2" t="s">
        <v>224</v>
      </c>
      <c r="H129" s="46" t="s">
        <v>225</v>
      </c>
      <c r="I129" s="90" t="s">
        <v>228</v>
      </c>
      <c r="J129" s="4" t="s">
        <v>2</v>
      </c>
      <c r="K129" s="47">
        <v>2</v>
      </c>
      <c r="L129" s="4" t="s">
        <v>341</v>
      </c>
      <c r="M129" s="4" t="s">
        <v>101</v>
      </c>
      <c r="N129" s="4" t="s">
        <v>597</v>
      </c>
      <c r="O129" s="6">
        <v>44134</v>
      </c>
      <c r="P129" s="8">
        <f>IF(ISBLANK(Гарантии!$O129), "Дата не указана", YEAR(Гарантии!$O129))</f>
        <v>2020</v>
      </c>
      <c r="Q129" s="6" t="str">
        <f ca="1">IF(OR(Гарантии!$R129&gt;=TODAY(),Гарантии!$S129&gt;=TODAY(),Гарантии!$T129&gt;=TODAY(),Гарантии!$U129&gt;=TODAY(),Гарантии!$V129&gt;=TODAY(),Гарантии!$W129&gt;=TODAY(),Гарантии!$X129&gt;=TODAY(),Гарантии!$Z129&gt;=TODAY(),Гарантии!$AB129&gt;=TODAY(),Гарантии!$AD129&gt;=TODAY(),Гарантии!$AC129&gt;=TODAY(),Гарантии!$Y129&gt;=TODAY(),Гарантии!$AA129&gt;=TODAY()),"Действует", "Окончена")</f>
        <v>Окончена</v>
      </c>
      <c r="R129" s="6"/>
      <c r="S129" s="6"/>
      <c r="T129" s="6"/>
      <c r="U129" s="6">
        <v>44864</v>
      </c>
      <c r="V129" s="6"/>
      <c r="W129" s="6"/>
      <c r="X129" s="6"/>
      <c r="Y129" s="6"/>
      <c r="Z129" s="6">
        <v>44864</v>
      </c>
      <c r="AA129" s="6"/>
      <c r="AB129" s="6"/>
      <c r="AC129" s="6"/>
      <c r="AD129" s="6"/>
      <c r="AE129" s="153"/>
      <c r="AF129" s="156"/>
      <c r="AG129" s="155"/>
      <c r="AH129" s="155"/>
      <c r="AI129" s="33"/>
      <c r="AJ129" s="33"/>
      <c r="AK129" s="52"/>
      <c r="AL129" s="4" t="s">
        <v>177</v>
      </c>
      <c r="AM129" s="8"/>
    </row>
    <row r="130" spans="1:46" s="3" customFormat="1" ht="28" hidden="1">
      <c r="A130" s="13">
        <v>122</v>
      </c>
      <c r="B130" s="2"/>
      <c r="C130" s="2"/>
      <c r="D130" s="2"/>
      <c r="E130" s="61" t="s">
        <v>927</v>
      </c>
      <c r="F130" s="2" t="s">
        <v>227</v>
      </c>
      <c r="G130" s="2" t="s">
        <v>224</v>
      </c>
      <c r="H130" s="2" t="s">
        <v>28</v>
      </c>
      <c r="I130" s="82" t="s">
        <v>230</v>
      </c>
      <c r="J130" s="4" t="s">
        <v>2</v>
      </c>
      <c r="K130" s="4">
        <v>1</v>
      </c>
      <c r="L130" s="4" t="s">
        <v>337</v>
      </c>
      <c r="M130" s="12" t="s">
        <v>799</v>
      </c>
      <c r="N130" s="4" t="s">
        <v>590</v>
      </c>
      <c r="O130" s="6">
        <v>44046</v>
      </c>
      <c r="P130" s="8">
        <f>IF(ISBLANK(Гарантии!$O130), "Дата не указана", YEAR(Гарантии!$O130))</f>
        <v>2020</v>
      </c>
      <c r="Q130" s="6" t="str">
        <f ca="1">IF(OR(Гарантии!$R130&gt;=TODAY(),Гарантии!$S130&gt;=TODAY(),Гарантии!$T130&gt;=TODAY(),Гарантии!$U130&gt;=TODAY(),Гарантии!$V130&gt;=TODAY(),Гарантии!$W130&gt;=TODAY(),Гарантии!$X130&gt;=TODAY(),Гарантии!$Z130&gt;=TODAY(),Гарантии!$AB130&gt;=TODAY(),Гарантии!$AD130&gt;=TODAY(),Гарантии!$AC130&gt;=TODAY(),Гарантии!$Y130&gt;=TODAY(),Гарантии!$AA130&gt;=TODAY()),"Действует", "Окончена")</f>
        <v>Окончена</v>
      </c>
      <c r="R130" s="6"/>
      <c r="S130" s="6"/>
      <c r="T130" s="6"/>
      <c r="U130" s="6">
        <v>44776</v>
      </c>
      <c r="V130" s="6"/>
      <c r="W130" s="6"/>
      <c r="X130" s="6"/>
      <c r="Y130" s="6"/>
      <c r="Z130" s="6"/>
      <c r="AA130" s="6"/>
      <c r="AB130" s="6"/>
      <c r="AC130" s="6"/>
      <c r="AD130" s="6"/>
      <c r="AE130" s="153"/>
      <c r="AF130" s="156"/>
      <c r="AG130" s="155"/>
      <c r="AH130" s="155"/>
      <c r="AI130" s="33"/>
      <c r="AJ130" s="33"/>
      <c r="AK130" s="53"/>
      <c r="AL130" s="8" t="s">
        <v>171</v>
      </c>
      <c r="AM130" s="7"/>
    </row>
    <row r="131" spans="1:46" s="3" customFormat="1" ht="28">
      <c r="A131" s="13">
        <v>123</v>
      </c>
      <c r="B131" s="2"/>
      <c r="C131" s="2"/>
      <c r="D131" s="2"/>
      <c r="E131" s="61" t="s">
        <v>927</v>
      </c>
      <c r="F131" s="2" t="s">
        <v>227</v>
      </c>
      <c r="G131" s="2" t="s">
        <v>224</v>
      </c>
      <c r="H131" s="2" t="s">
        <v>28</v>
      </c>
      <c r="I131" s="82" t="s">
        <v>230</v>
      </c>
      <c r="J131" s="4" t="s">
        <v>2</v>
      </c>
      <c r="K131" s="4">
        <v>3</v>
      </c>
      <c r="L131" s="4" t="s">
        <v>499</v>
      </c>
      <c r="M131" s="12" t="s">
        <v>799</v>
      </c>
      <c r="N131" s="4" t="s">
        <v>591</v>
      </c>
      <c r="O131" s="6">
        <v>44056</v>
      </c>
      <c r="P131" s="8">
        <f>IF(ISBLANK(Гарантии!$O131), "Дата не указана", YEAR(Гарантии!$O131))</f>
        <v>2020</v>
      </c>
      <c r="Q131" s="6" t="str">
        <f ca="1">IF(OR(Гарантии!$R131&gt;=TODAY(),Гарантии!$S131&gt;=TODAY(),Гарантии!$T131&gt;=TODAY(),Гарантии!$U131&gt;=TODAY(),Гарантии!$V131&gt;=TODAY(),Гарантии!$W131&gt;=TODAY(),Гарантии!$X131&gt;=TODAY(),Гарантии!$Z131&gt;=TODAY(),Гарантии!$AB131&gt;=TODAY(),Гарантии!$AD131&gt;=TODAY(),Гарантии!$AC131&gt;=TODAY(),Гарантии!$Y131&gt;=TODAY(),Гарантии!$AA131&gt;=TODAY()),"Действует", "Окончена")</f>
        <v>Действует</v>
      </c>
      <c r="R131" s="6"/>
      <c r="S131" s="6"/>
      <c r="T131" s="6"/>
      <c r="U131" s="6">
        <v>44786</v>
      </c>
      <c r="V131" s="6"/>
      <c r="W131" s="6"/>
      <c r="X131" s="6"/>
      <c r="Y131" s="6"/>
      <c r="Z131" s="6">
        <v>45882</v>
      </c>
      <c r="AA131" s="6"/>
      <c r="AB131" s="6"/>
      <c r="AC131" s="6"/>
      <c r="AD131" s="6"/>
      <c r="AE131" s="153"/>
      <c r="AF131" s="156"/>
      <c r="AG131" s="155"/>
      <c r="AH131" s="155"/>
      <c r="AI131" s="33"/>
      <c r="AJ131" s="33"/>
      <c r="AK131" s="53"/>
      <c r="AL131" s="8" t="s">
        <v>171</v>
      </c>
      <c r="AM131" s="7"/>
    </row>
    <row r="132" spans="1:46" s="3" customFormat="1" ht="28">
      <c r="A132" s="13">
        <v>124</v>
      </c>
      <c r="B132" s="46"/>
      <c r="C132" s="46"/>
      <c r="D132" s="46"/>
      <c r="E132" s="46"/>
      <c r="F132" s="46"/>
      <c r="G132" s="2" t="s">
        <v>224</v>
      </c>
      <c r="H132" s="2" t="s">
        <v>28</v>
      </c>
      <c r="I132" s="82" t="s">
        <v>1322</v>
      </c>
      <c r="J132" s="4" t="s">
        <v>102</v>
      </c>
      <c r="K132" s="54">
        <v>1.2</v>
      </c>
      <c r="L132" s="4" t="s">
        <v>818</v>
      </c>
      <c r="M132" s="8" t="s">
        <v>172</v>
      </c>
      <c r="N132" s="4" t="s">
        <v>592</v>
      </c>
      <c r="O132" s="6">
        <v>44068</v>
      </c>
      <c r="P132" s="8">
        <f>IF(ISBLANK(Гарантии!$O132), "Дата не указана", YEAR(Гарантии!$O132))</f>
        <v>2020</v>
      </c>
      <c r="Q132" s="6" t="str">
        <f ca="1">IF(OR(Гарантии!$R132&gt;=TODAY(),Гарантии!$S132&gt;=TODAY(),Гарантии!$T132&gt;=TODAY(),Гарантии!$U132&gt;=TODAY(),Гарантии!$V132&gt;=TODAY(),Гарантии!$W132&gt;=TODAY(),Гарантии!$X132&gt;=TODAY(),Гарантии!$Z132&gt;=TODAY(),Гарантии!$AB132&gt;=TODAY(),Гарантии!$AD132&gt;=TODAY(),Гарантии!$AC132&gt;=TODAY(),Гарантии!$Y132&gt;=TODAY(),Гарантии!$AA132&gt;=TODAY()),"Действует", "Окончена")</f>
        <v>Действует</v>
      </c>
      <c r="R132" s="6"/>
      <c r="S132" s="6"/>
      <c r="T132" s="6"/>
      <c r="U132" s="6">
        <v>45529</v>
      </c>
      <c r="V132" s="6"/>
      <c r="W132" s="6"/>
      <c r="X132" s="6"/>
      <c r="Y132" s="6"/>
      <c r="Z132" s="6">
        <v>45894</v>
      </c>
      <c r="AA132" s="6"/>
      <c r="AB132" s="6"/>
      <c r="AC132" s="6"/>
      <c r="AD132" s="6"/>
      <c r="AE132" s="153"/>
      <c r="AF132" s="156"/>
      <c r="AG132" s="155"/>
      <c r="AH132" s="155"/>
      <c r="AI132" s="33"/>
      <c r="AJ132" s="33"/>
      <c r="AK132" s="4"/>
      <c r="AL132" s="8" t="s">
        <v>171</v>
      </c>
      <c r="AM132" s="19"/>
    </row>
    <row r="133" spans="1:46" s="3" customFormat="1" ht="28">
      <c r="A133" s="13">
        <v>125</v>
      </c>
      <c r="B133" s="46"/>
      <c r="C133" s="46"/>
      <c r="D133" s="46"/>
      <c r="E133" s="61"/>
      <c r="F133" s="19"/>
      <c r="G133" s="2" t="s">
        <v>224</v>
      </c>
      <c r="H133" s="46" t="s">
        <v>13</v>
      </c>
      <c r="I133" s="82" t="s">
        <v>1324</v>
      </c>
      <c r="J133" s="4" t="s">
        <v>2</v>
      </c>
      <c r="K133" s="54">
        <v>2</v>
      </c>
      <c r="L133" s="4" t="s">
        <v>126</v>
      </c>
      <c r="M133" s="4" t="s">
        <v>103</v>
      </c>
      <c r="N133" s="4" t="s">
        <v>599</v>
      </c>
      <c r="O133" s="6">
        <v>44069</v>
      </c>
      <c r="P133" s="8">
        <f>IF(ISBLANK(Гарантии!$O133), "Дата не указана", YEAR(Гарантии!$O133))</f>
        <v>2020</v>
      </c>
      <c r="Q133" s="6" t="str">
        <f ca="1">IF(OR(Гарантии!$R133&gt;=TODAY(),Гарантии!$S133&gt;=TODAY(),Гарантии!$T133&gt;=TODAY(),Гарантии!$U133&gt;=TODAY(),Гарантии!$V133&gt;=TODAY(),Гарантии!$W133&gt;=TODAY(),Гарантии!$X133&gt;=TODAY(),Гарантии!$Z133&gt;=TODAY(),Гарантии!$AB133&gt;=TODAY(),Гарантии!$AD133&gt;=TODAY(),Гарантии!$AC133&gt;=TODAY(),Гарантии!$Y133&gt;=TODAY(),Гарантии!$AA133&gt;=TODAY()),"Действует", "Окончена")</f>
        <v>Действует</v>
      </c>
      <c r="R133" s="6"/>
      <c r="S133" s="6"/>
      <c r="T133" s="6"/>
      <c r="U133" s="6">
        <v>44799</v>
      </c>
      <c r="V133" s="6"/>
      <c r="W133" s="6"/>
      <c r="X133" s="6"/>
      <c r="Y133" s="6"/>
      <c r="Z133" s="6">
        <v>45895</v>
      </c>
      <c r="AA133" s="6"/>
      <c r="AB133" s="6"/>
      <c r="AC133" s="6"/>
      <c r="AD133" s="6"/>
      <c r="AE133" s="158"/>
      <c r="AF133" s="154"/>
      <c r="AG133" s="155"/>
      <c r="AH133" s="155"/>
      <c r="AI133" s="33"/>
      <c r="AJ133" s="33"/>
      <c r="AK133" s="4"/>
      <c r="AL133" s="8" t="s">
        <v>49</v>
      </c>
      <c r="AM133" s="19"/>
    </row>
    <row r="134" spans="1:46" s="51" customFormat="1" ht="56">
      <c r="A134" s="13">
        <v>126</v>
      </c>
      <c r="B134" s="8"/>
      <c r="C134" s="8"/>
      <c r="D134" s="8"/>
      <c r="E134" s="61" t="s">
        <v>930</v>
      </c>
      <c r="F134" s="2" t="s">
        <v>227</v>
      </c>
      <c r="G134" s="2" t="s">
        <v>224</v>
      </c>
      <c r="H134" s="46" t="s">
        <v>13</v>
      </c>
      <c r="I134" s="90" t="s">
        <v>233</v>
      </c>
      <c r="J134" s="4" t="s">
        <v>102</v>
      </c>
      <c r="K134" s="47">
        <v>2</v>
      </c>
      <c r="L134" s="4" t="s">
        <v>126</v>
      </c>
      <c r="M134" s="8" t="s">
        <v>172</v>
      </c>
      <c r="N134" s="4" t="s">
        <v>754</v>
      </c>
      <c r="O134" s="6">
        <v>44145</v>
      </c>
      <c r="P134" s="8">
        <f>IF(ISBLANK(Гарантии!$O134), "Дата не указана", YEAR(Гарантии!$O134))</f>
        <v>2020</v>
      </c>
      <c r="Q134" s="6" t="str">
        <f ca="1">IF(OR(Гарантии!$R134&gt;=TODAY(),Гарантии!$S134&gt;=TODAY(),Гарантии!$T134&gt;=TODAY(),Гарантии!$U134&gt;=TODAY(),Гарантии!$V134&gt;=TODAY(),Гарантии!$W134&gt;=TODAY(),Гарантии!$X134&gt;=TODAY(),Гарантии!$Z134&gt;=TODAY(),Гарантии!$AB134&gt;=TODAY(),Гарантии!$AD134&gt;=TODAY(),Гарантии!$AC134&gt;=TODAY(),Гарантии!$Y134&gt;=TODAY(),Гарантии!$AA134&gt;=TODAY()),"Действует", "Окончена")</f>
        <v>Действует</v>
      </c>
      <c r="R134" s="6"/>
      <c r="S134" s="6"/>
      <c r="T134" s="6"/>
      <c r="U134" s="6">
        <v>45606</v>
      </c>
      <c r="V134" s="6"/>
      <c r="W134" s="6"/>
      <c r="X134" s="6"/>
      <c r="Y134" s="6"/>
      <c r="Z134" s="6">
        <v>45971</v>
      </c>
      <c r="AA134" s="6"/>
      <c r="AB134" s="6"/>
      <c r="AC134" s="6"/>
      <c r="AD134" s="6"/>
      <c r="AE134" s="158"/>
      <c r="AF134" s="154"/>
      <c r="AG134" s="155"/>
      <c r="AH134" s="155"/>
      <c r="AI134" s="33"/>
      <c r="AJ134" s="33"/>
      <c r="AK134" s="52"/>
      <c r="AL134" s="8" t="s">
        <v>49</v>
      </c>
      <c r="AM134" s="8" t="s">
        <v>127</v>
      </c>
      <c r="AN134" s="37"/>
      <c r="AO134" s="37"/>
      <c r="AP134" s="37"/>
      <c r="AQ134" s="37"/>
      <c r="AR134" s="38"/>
      <c r="AS134" s="22"/>
      <c r="AT134" s="23"/>
    </row>
    <row r="135" spans="1:46" s="51" customFormat="1" ht="60.75" customHeight="1">
      <c r="A135" s="13">
        <v>127</v>
      </c>
      <c r="B135" s="8"/>
      <c r="C135" s="8"/>
      <c r="D135" s="8"/>
      <c r="E135" s="61" t="s">
        <v>931</v>
      </c>
      <c r="F135" s="2" t="s">
        <v>227</v>
      </c>
      <c r="G135" s="2" t="s">
        <v>224</v>
      </c>
      <c r="H135" s="46" t="s">
        <v>13</v>
      </c>
      <c r="I135" s="91" t="s">
        <v>232</v>
      </c>
      <c r="J135" s="4" t="s">
        <v>2</v>
      </c>
      <c r="K135" s="47">
        <v>3</v>
      </c>
      <c r="L135" s="4" t="s">
        <v>129</v>
      </c>
      <c r="M135" s="4" t="s">
        <v>128</v>
      </c>
      <c r="N135" s="4" t="s">
        <v>600</v>
      </c>
      <c r="O135" s="6">
        <v>44175</v>
      </c>
      <c r="P135" s="8">
        <f>IF(ISBLANK(Гарантии!$O135), "Дата не указана", YEAR(Гарантии!$O135))</f>
        <v>2020</v>
      </c>
      <c r="Q135" s="6" t="str">
        <f ca="1">IF(OR(Гарантии!$R135&gt;=TODAY(),Гарантии!$S135&gt;=TODAY(),Гарантии!$T135&gt;=TODAY(),Гарантии!$U135&gt;=TODAY(),Гарантии!$V135&gt;=TODAY(),Гарантии!$W135&gt;=TODAY(),Гарантии!$X135&gt;=TODAY(),Гарантии!$Z135&gt;=TODAY(),Гарантии!$AB135&gt;=TODAY(),Гарантии!$AD135&gt;=TODAY(),Гарантии!$AC135&gt;=TODAY(),Гарантии!$Y135&gt;=TODAY(),Гарантии!$AA135&gt;=TODAY()),"Действует", "Окончена")</f>
        <v>Действует</v>
      </c>
      <c r="R135" s="6"/>
      <c r="S135" s="6"/>
      <c r="T135" s="6"/>
      <c r="U135" s="6">
        <v>44905</v>
      </c>
      <c r="V135" s="6"/>
      <c r="W135" s="6"/>
      <c r="X135" s="6">
        <v>46001</v>
      </c>
      <c r="Y135" s="6"/>
      <c r="Z135" s="6">
        <v>44905</v>
      </c>
      <c r="AA135" s="6"/>
      <c r="AB135" s="6"/>
      <c r="AC135" s="6"/>
      <c r="AD135" s="6"/>
      <c r="AE135" s="158"/>
      <c r="AF135" s="154"/>
      <c r="AG135" s="155"/>
      <c r="AH135" s="155"/>
      <c r="AI135" s="33"/>
      <c r="AJ135" s="33"/>
      <c r="AK135" s="4"/>
      <c r="AL135" s="8" t="s">
        <v>49</v>
      </c>
      <c r="AM135" s="8"/>
      <c r="AN135" s="37"/>
      <c r="AO135" s="37"/>
      <c r="AP135" s="37"/>
      <c r="AQ135" s="37"/>
      <c r="AR135" s="38"/>
      <c r="AS135" s="22"/>
      <c r="AT135" s="23"/>
    </row>
    <row r="136" spans="1:46" s="3" customFormat="1" ht="31.5" customHeight="1">
      <c r="A136" s="13">
        <v>128</v>
      </c>
      <c r="B136" s="8"/>
      <c r="C136" s="8"/>
      <c r="D136" s="8"/>
      <c r="E136" s="61" t="s">
        <v>936</v>
      </c>
      <c r="F136" s="2" t="s">
        <v>227</v>
      </c>
      <c r="G136" s="2" t="s">
        <v>224</v>
      </c>
      <c r="H136" s="8" t="s">
        <v>29</v>
      </c>
      <c r="I136" s="89" t="s">
        <v>274</v>
      </c>
      <c r="J136" s="4" t="s">
        <v>2</v>
      </c>
      <c r="K136" s="47">
        <v>3.081</v>
      </c>
      <c r="L136" s="4" t="s">
        <v>343</v>
      </c>
      <c r="M136" s="8" t="s">
        <v>172</v>
      </c>
      <c r="N136" s="4" t="s">
        <v>605</v>
      </c>
      <c r="O136" s="6">
        <v>44103</v>
      </c>
      <c r="P136" s="8">
        <f>IF(ISBLANK(Гарантии!$O136), "Дата не указана", YEAR(Гарантии!$O136))</f>
        <v>2020</v>
      </c>
      <c r="Q136" s="6" t="str">
        <f ca="1">IF(OR(Гарантии!$R136&gt;=TODAY(),Гарантии!$S136&gt;=TODAY(),Гарантии!$T136&gt;=TODAY(),Гарантии!$U136&gt;=TODAY(),Гарантии!$V136&gt;=TODAY(),Гарантии!$W136&gt;=TODAY(),Гарантии!$X136&gt;=TODAY(),Гарантии!$Z136&gt;=TODAY(),Гарантии!$AB136&gt;=TODAY(),Гарантии!$AD136&gt;=TODAY(),Гарантии!$AC136&gt;=TODAY(),Гарантии!$Y136&gt;=TODAY(),Гарантии!$AA136&gt;=TODAY()),"Действует", "Окончена")</f>
        <v>Действует</v>
      </c>
      <c r="R136" s="6">
        <v>47025</v>
      </c>
      <c r="S136" s="6">
        <v>46294</v>
      </c>
      <c r="T136" s="6"/>
      <c r="U136" s="6">
        <v>44833</v>
      </c>
      <c r="V136" s="6"/>
      <c r="W136" s="6"/>
      <c r="X136" s="6"/>
      <c r="Y136" s="6"/>
      <c r="Z136" s="6">
        <v>45929</v>
      </c>
      <c r="AA136" s="6"/>
      <c r="AB136" s="6"/>
      <c r="AC136" s="6"/>
      <c r="AD136" s="6"/>
      <c r="AE136" s="153"/>
      <c r="AF136" s="156"/>
      <c r="AG136" s="155"/>
      <c r="AH136" s="155"/>
      <c r="AI136" s="33"/>
      <c r="AJ136" s="33"/>
      <c r="AK136" s="4"/>
      <c r="AL136" s="4" t="s">
        <v>179</v>
      </c>
      <c r="AM136" s="8" t="s">
        <v>130</v>
      </c>
    </row>
    <row r="137" spans="1:46" s="3" customFormat="1" ht="49.5" customHeight="1">
      <c r="A137" s="13">
        <v>129</v>
      </c>
      <c r="B137" s="19"/>
      <c r="C137" s="19"/>
      <c r="D137" s="19"/>
      <c r="E137" s="19"/>
      <c r="F137" s="19"/>
      <c r="G137" s="2" t="s">
        <v>224</v>
      </c>
      <c r="H137" s="8" t="s">
        <v>29</v>
      </c>
      <c r="I137" s="82" t="s">
        <v>275</v>
      </c>
      <c r="J137" s="4" t="s">
        <v>2</v>
      </c>
      <c r="K137" s="54">
        <v>2.1840000000000002</v>
      </c>
      <c r="L137" s="98" t="s">
        <v>342</v>
      </c>
      <c r="M137" s="8" t="s">
        <v>172</v>
      </c>
      <c r="N137" s="4" t="s">
        <v>604</v>
      </c>
      <c r="O137" s="6">
        <v>44130</v>
      </c>
      <c r="P137" s="8">
        <f>IF(ISBLANK(Гарантии!$O137), "Дата не указана", YEAR(Гарантии!$O137))</f>
        <v>2020</v>
      </c>
      <c r="Q137" s="6" t="str">
        <f ca="1">IF(OR(Гарантии!$R137&gt;=TODAY(),Гарантии!$S137&gt;=TODAY(),Гарантии!$T137&gt;=TODAY(),Гарантии!$U137&gt;=TODAY(),Гарантии!$V137&gt;=TODAY(),Гарантии!$W137&gt;=TODAY(),Гарантии!$X137&gt;=TODAY(),Гарантии!$Z137&gt;=TODAY(),Гарантии!$AB137&gt;=TODAY(),Гарантии!$AD137&gt;=TODAY(),Гарантии!$AC137&gt;=TODAY(),Гарантии!$Y137&gt;=TODAY(),Гарантии!$AA137&gt;=TODAY()),"Действует", "Окончена")</f>
        <v>Действует</v>
      </c>
      <c r="R137" s="6"/>
      <c r="S137" s="6"/>
      <c r="T137" s="6"/>
      <c r="U137" s="6">
        <v>44860</v>
      </c>
      <c r="V137" s="6"/>
      <c r="W137" s="6"/>
      <c r="X137" s="6"/>
      <c r="Y137" s="6"/>
      <c r="Z137" s="6">
        <v>45956</v>
      </c>
      <c r="AA137" s="6"/>
      <c r="AB137" s="6"/>
      <c r="AC137" s="6"/>
      <c r="AD137" s="6"/>
      <c r="AE137" s="153"/>
      <c r="AF137" s="156"/>
      <c r="AG137" s="155"/>
      <c r="AH137" s="155"/>
      <c r="AI137" s="33"/>
      <c r="AJ137" s="33"/>
      <c r="AK137" s="4"/>
      <c r="AL137" s="4" t="s">
        <v>179</v>
      </c>
      <c r="AM137" s="19"/>
    </row>
    <row r="138" spans="1:46" s="3" customFormat="1" ht="49.5" customHeight="1">
      <c r="A138" s="13">
        <v>130</v>
      </c>
      <c r="B138" s="8"/>
      <c r="C138" s="8"/>
      <c r="D138" s="8"/>
      <c r="E138" s="61" t="s">
        <v>941</v>
      </c>
      <c r="F138" s="2" t="s">
        <v>227</v>
      </c>
      <c r="G138" s="2" t="s">
        <v>224</v>
      </c>
      <c r="H138" s="8" t="s">
        <v>5</v>
      </c>
      <c r="I138" s="89" t="s">
        <v>276</v>
      </c>
      <c r="J138" s="4" t="s">
        <v>2</v>
      </c>
      <c r="K138" s="47">
        <v>2</v>
      </c>
      <c r="L138" s="4" t="s">
        <v>345</v>
      </c>
      <c r="M138" s="8" t="s">
        <v>172</v>
      </c>
      <c r="N138" s="4" t="s">
        <v>607</v>
      </c>
      <c r="O138" s="6">
        <v>44027</v>
      </c>
      <c r="P138" s="8">
        <f>IF(ISBLANK(Гарантии!$O138), "Дата не указана", YEAR(Гарантии!$O138))</f>
        <v>2020</v>
      </c>
      <c r="Q138" s="6" t="str">
        <f ca="1">IF(OR(Гарантии!$R138&gt;=TODAY(),Гарантии!$S138&gt;=TODAY(),Гарантии!$T138&gt;=TODAY(),Гарантии!$U138&gt;=TODAY(),Гарантии!$V138&gt;=TODAY(),Гарантии!$W138&gt;=TODAY(),Гарантии!$X138&gt;=TODAY(),Гарантии!$Z138&gt;=TODAY(),Гарантии!$AB138&gt;=TODAY(),Гарантии!$AD138&gt;=TODAY(),Гарантии!$AC138&gt;=TODAY(),Гарантии!$Y138&gt;=TODAY(),Гарантии!$AA138&gt;=TODAY()),"Действует", "Окончена")</f>
        <v>Действует</v>
      </c>
      <c r="R138" s="6"/>
      <c r="S138" s="6"/>
      <c r="T138" s="6"/>
      <c r="U138" s="6">
        <v>44757</v>
      </c>
      <c r="V138" s="6"/>
      <c r="W138" s="6"/>
      <c r="X138" s="6"/>
      <c r="Y138" s="6"/>
      <c r="Z138" s="6">
        <v>45853</v>
      </c>
      <c r="AA138" s="6"/>
      <c r="AB138" s="6"/>
      <c r="AC138" s="6"/>
      <c r="AD138" s="6"/>
      <c r="AE138" s="153"/>
      <c r="AF138" s="156"/>
      <c r="AG138" s="155"/>
      <c r="AH138" s="155"/>
      <c r="AI138" s="33"/>
      <c r="AJ138" s="33"/>
      <c r="AK138" s="4"/>
      <c r="AL138" s="8" t="s">
        <v>1639</v>
      </c>
      <c r="AM138" s="8"/>
    </row>
    <row r="139" spans="1:46" s="3" customFormat="1" ht="49.5" customHeight="1">
      <c r="A139" s="13">
        <v>131</v>
      </c>
      <c r="B139" s="8"/>
      <c r="C139" s="8"/>
      <c r="D139" s="8"/>
      <c r="E139" s="61" t="s">
        <v>945</v>
      </c>
      <c r="F139" s="2" t="s">
        <v>227</v>
      </c>
      <c r="G139" s="2" t="s">
        <v>224</v>
      </c>
      <c r="H139" s="8" t="s">
        <v>6</v>
      </c>
      <c r="I139" s="89" t="s">
        <v>278</v>
      </c>
      <c r="J139" s="4" t="s">
        <v>2</v>
      </c>
      <c r="K139" s="47">
        <v>2.5</v>
      </c>
      <c r="L139" s="4" t="s">
        <v>349</v>
      </c>
      <c r="M139" s="13" t="s">
        <v>19</v>
      </c>
      <c r="N139" s="4" t="s">
        <v>610</v>
      </c>
      <c r="O139" s="6">
        <v>44058</v>
      </c>
      <c r="P139" s="8">
        <f>IF(ISBLANK(Гарантии!$O139), "Дата не указана", YEAR(Гарантии!$O139))</f>
        <v>2020</v>
      </c>
      <c r="Q139" s="6" t="str">
        <f ca="1">IF(OR(Гарантии!$R139&gt;=TODAY(),Гарантии!$S139&gt;=TODAY(),Гарантии!$T139&gt;=TODAY(),Гарантии!$U139&gt;=TODAY(),Гарантии!$V139&gt;=TODAY(),Гарантии!$W139&gt;=TODAY(),Гарантии!$X139&gt;=TODAY(),Гарантии!$Z139&gt;=TODAY(),Гарантии!$AB139&gt;=TODAY(),Гарантии!$AD139&gt;=TODAY(),Гарантии!$AC139&gt;=TODAY(),Гарантии!$Y139&gt;=TODAY(),Гарантии!$AA139&gt;=TODAY()),"Действует", "Окончена")</f>
        <v>Действует</v>
      </c>
      <c r="R139" s="6"/>
      <c r="S139" s="6"/>
      <c r="T139" s="6"/>
      <c r="U139" s="6">
        <v>45519</v>
      </c>
      <c r="V139" s="6"/>
      <c r="W139" s="6"/>
      <c r="X139" s="6"/>
      <c r="Y139" s="6"/>
      <c r="Z139" s="6">
        <v>44788</v>
      </c>
      <c r="AA139" s="6"/>
      <c r="AB139" s="6"/>
      <c r="AC139" s="6"/>
      <c r="AD139" s="6"/>
      <c r="AE139" s="153"/>
      <c r="AF139" s="156"/>
      <c r="AG139" s="155"/>
      <c r="AH139" s="155"/>
      <c r="AI139" s="33"/>
      <c r="AJ139" s="33"/>
      <c r="AK139" s="4"/>
      <c r="AL139" s="8" t="s">
        <v>1639</v>
      </c>
      <c r="AM139" s="8"/>
    </row>
    <row r="140" spans="1:46" s="51" customFormat="1" ht="38.25" customHeight="1">
      <c r="A140" s="13">
        <v>132</v>
      </c>
      <c r="B140" s="46"/>
      <c r="C140" s="46"/>
      <c r="D140" s="46"/>
      <c r="E140" s="46"/>
      <c r="F140" s="46"/>
      <c r="G140" s="2" t="s">
        <v>224</v>
      </c>
      <c r="H140" s="8" t="s">
        <v>6</v>
      </c>
      <c r="I140" s="82" t="s">
        <v>104</v>
      </c>
      <c r="J140" s="4" t="s">
        <v>2</v>
      </c>
      <c r="K140" s="54">
        <v>1.2</v>
      </c>
      <c r="L140" s="4" t="s">
        <v>348</v>
      </c>
      <c r="M140" s="13" t="s">
        <v>19</v>
      </c>
      <c r="N140" s="8" t="s">
        <v>611</v>
      </c>
      <c r="O140" s="6">
        <v>44091</v>
      </c>
      <c r="P140" s="8">
        <f>IF(ISBLANK(Гарантии!$O140), "Дата не указана", YEAR(Гарантии!$O140))</f>
        <v>2020</v>
      </c>
      <c r="Q140" s="6" t="str">
        <f ca="1">IF(OR(Гарантии!$R140&gt;=TODAY(),Гарантии!$S140&gt;=TODAY(),Гарантии!$T140&gt;=TODAY(),Гарантии!$U140&gt;=TODAY(),Гарантии!$V140&gt;=TODAY(),Гарантии!$W140&gt;=TODAY(),Гарантии!$X140&gt;=TODAY(),Гарантии!$Z140&gt;=TODAY(),Гарантии!$AB140&gt;=TODAY(),Гарантии!$AD140&gt;=TODAY(),Гарантии!$AC140&gt;=TODAY(),Гарантии!$Y140&gt;=TODAY(),Гарантии!$AA140&gt;=TODAY()),"Действует", "Окончена")</f>
        <v>Действует</v>
      </c>
      <c r="R140" s="6"/>
      <c r="S140" s="6"/>
      <c r="T140" s="6"/>
      <c r="U140" s="6">
        <v>44821</v>
      </c>
      <c r="V140" s="6"/>
      <c r="W140" s="6" t="s">
        <v>174</v>
      </c>
      <c r="X140" s="6"/>
      <c r="Y140" s="6"/>
      <c r="Z140" s="6">
        <v>45917</v>
      </c>
      <c r="AA140" s="6"/>
      <c r="AB140" s="6"/>
      <c r="AC140" s="6"/>
      <c r="AD140" s="6"/>
      <c r="AE140" s="153"/>
      <c r="AF140" s="156"/>
      <c r="AG140" s="155"/>
      <c r="AH140" s="155"/>
      <c r="AI140" s="33"/>
      <c r="AJ140" s="33"/>
      <c r="AK140" s="4"/>
      <c r="AL140" s="8" t="s">
        <v>1639</v>
      </c>
      <c r="AM140" s="19"/>
      <c r="AN140" s="37"/>
      <c r="AO140" s="37"/>
      <c r="AP140" s="37"/>
      <c r="AQ140" s="37"/>
      <c r="AR140" s="38"/>
      <c r="AS140" s="22"/>
      <c r="AT140" s="23"/>
    </row>
    <row r="141" spans="1:46" s="51" customFormat="1" ht="38.25" customHeight="1">
      <c r="A141" s="13">
        <v>133</v>
      </c>
      <c r="B141" s="46"/>
      <c r="C141" s="46"/>
      <c r="D141" s="46"/>
      <c r="E141" s="46"/>
      <c r="F141" s="46"/>
      <c r="G141" s="2" t="s">
        <v>224</v>
      </c>
      <c r="H141" s="8" t="s">
        <v>30</v>
      </c>
      <c r="I141" s="89" t="s">
        <v>105</v>
      </c>
      <c r="J141" s="4" t="s">
        <v>2</v>
      </c>
      <c r="K141" s="54">
        <v>3</v>
      </c>
      <c r="L141" s="4" t="s">
        <v>353</v>
      </c>
      <c r="M141" s="4" t="s">
        <v>800</v>
      </c>
      <c r="N141" s="4" t="s">
        <v>616</v>
      </c>
      <c r="O141" s="6">
        <v>44007</v>
      </c>
      <c r="P141" s="8">
        <f>IF(ISBLANK(Гарантии!$O141), "Дата не указана", YEAR(Гарантии!$O141))</f>
        <v>2020</v>
      </c>
      <c r="Q141" s="6" t="str">
        <f ca="1">IF(OR(Гарантии!$R141&gt;=TODAY(),Гарантии!$S141&gt;=TODAY(),Гарантии!$T141&gt;=TODAY(),Гарантии!$U141&gt;=TODAY(),Гарантии!$V141&gt;=TODAY(),Гарантии!$W141&gt;=TODAY(),Гарантии!$X141&gt;=TODAY(),Гарантии!$Z141&gt;=TODAY(),Гарантии!$AB141&gt;=TODAY(),Гарантии!$AD141&gt;=TODAY(),Гарантии!$AC141&gt;=TODAY(),Гарантии!$Y141&gt;=TODAY(),Гарантии!$AA141&gt;=TODAY()),"Действует", "Окончена")</f>
        <v>Действует</v>
      </c>
      <c r="R141" s="6"/>
      <c r="S141" s="6"/>
      <c r="T141" s="6"/>
      <c r="U141" s="6">
        <v>44737</v>
      </c>
      <c r="V141" s="6"/>
      <c r="W141" s="6"/>
      <c r="X141" s="6">
        <v>45833</v>
      </c>
      <c r="Y141" s="6"/>
      <c r="Z141" s="6">
        <v>45833</v>
      </c>
      <c r="AA141" s="6"/>
      <c r="AB141" s="6"/>
      <c r="AC141" s="6"/>
      <c r="AD141" s="6"/>
      <c r="AE141" s="158"/>
      <c r="AF141" s="154"/>
      <c r="AG141" s="155"/>
      <c r="AH141" s="155"/>
      <c r="AI141" s="33"/>
      <c r="AJ141" s="33"/>
      <c r="AK141" s="4"/>
      <c r="AL141" s="8" t="s">
        <v>1640</v>
      </c>
      <c r="AM141" s="19"/>
      <c r="AN141" s="37"/>
      <c r="AO141" s="37"/>
      <c r="AP141" s="37"/>
      <c r="AQ141" s="37"/>
      <c r="AR141" s="38"/>
      <c r="AS141" s="22"/>
      <c r="AT141" s="23"/>
    </row>
    <row r="142" spans="1:46" s="51" customFormat="1" ht="51.75" customHeight="1">
      <c r="A142" s="13">
        <v>134</v>
      </c>
      <c r="B142" s="19"/>
      <c r="C142" s="19"/>
      <c r="D142" s="19"/>
      <c r="E142" s="19"/>
      <c r="F142" s="19"/>
      <c r="G142" s="8" t="s">
        <v>219</v>
      </c>
      <c r="H142" s="19" t="s">
        <v>30</v>
      </c>
      <c r="I142" s="89" t="s">
        <v>238</v>
      </c>
      <c r="J142" s="19" t="s">
        <v>102</v>
      </c>
      <c r="K142" s="35">
        <v>0</v>
      </c>
      <c r="L142" s="19" t="s">
        <v>210</v>
      </c>
      <c r="M142" s="1" t="s">
        <v>79</v>
      </c>
      <c r="N142" s="34" t="s">
        <v>537</v>
      </c>
      <c r="O142" s="6">
        <v>44137</v>
      </c>
      <c r="P142" s="8">
        <f>IF(ISBLANK(Гарантии!$O142), "Дата не указана", YEAR(Гарантии!$O142))</f>
        <v>2020</v>
      </c>
      <c r="Q142" s="6" t="str">
        <f ca="1">IF(OR(Гарантии!$R142&gt;=TODAY(),Гарантии!$S142&gt;=TODAY(),Гарантии!$T142&gt;=TODAY(),Гарантии!$U142&gt;=TODAY(),Гарантии!$V142&gt;=TODAY(),Гарантии!$W142&gt;=TODAY(),Гарантии!$X142&gt;=TODAY(),Гарантии!$Z142&gt;=TODAY(),Гарантии!$AB142&gt;=TODAY(),Гарантии!$AD142&gt;=TODAY(),Гарантии!$AC142&gt;=TODAY(),Гарантии!$Y142&gt;=TODAY(),Гарантии!$AA142&gt;=TODAY()),"Действует", "Окончена")</f>
        <v>Действует</v>
      </c>
      <c r="R142" s="6">
        <v>47059</v>
      </c>
      <c r="S142" s="6">
        <v>46328</v>
      </c>
      <c r="T142" s="6">
        <v>45963</v>
      </c>
      <c r="U142" s="6">
        <v>47059</v>
      </c>
      <c r="V142" s="6"/>
      <c r="W142" s="6">
        <v>46328</v>
      </c>
      <c r="X142" s="6">
        <v>45963</v>
      </c>
      <c r="Y142" s="6"/>
      <c r="Z142" s="6">
        <v>45963</v>
      </c>
      <c r="AA142" s="6"/>
      <c r="AB142" s="6"/>
      <c r="AC142" s="6"/>
      <c r="AD142" s="6"/>
      <c r="AE142" s="158"/>
      <c r="AF142" s="154"/>
      <c r="AG142" s="155"/>
      <c r="AH142" s="155"/>
      <c r="AI142" s="4"/>
      <c r="AJ142" s="4"/>
      <c r="AK142" s="4"/>
      <c r="AL142" s="8" t="s">
        <v>1640</v>
      </c>
      <c r="AM142" s="8"/>
      <c r="AN142" s="37"/>
      <c r="AO142" s="37"/>
      <c r="AP142" s="37"/>
      <c r="AQ142" s="37"/>
      <c r="AR142" s="38"/>
      <c r="AS142" s="22"/>
      <c r="AT142" s="23"/>
    </row>
    <row r="143" spans="1:46" s="3" customFormat="1" ht="44.25" customHeight="1">
      <c r="A143" s="13">
        <v>135</v>
      </c>
      <c r="B143" s="19"/>
      <c r="C143" s="19"/>
      <c r="D143" s="19"/>
      <c r="E143" s="19"/>
      <c r="F143" s="19"/>
      <c r="G143" s="8" t="s">
        <v>219</v>
      </c>
      <c r="H143" s="19" t="s">
        <v>30</v>
      </c>
      <c r="I143" s="82" t="s">
        <v>147</v>
      </c>
      <c r="J143" s="4" t="s">
        <v>102</v>
      </c>
      <c r="K143" s="54">
        <v>3.1</v>
      </c>
      <c r="L143" s="4" t="s">
        <v>527</v>
      </c>
      <c r="M143" s="8" t="s">
        <v>172</v>
      </c>
      <c r="N143" s="4" t="s">
        <v>538</v>
      </c>
      <c r="O143" s="6">
        <v>44158</v>
      </c>
      <c r="P143" s="8">
        <f>IF(ISBLANK(Гарантии!$O143), "Дата не указана", YEAR(Гарантии!$O143))</f>
        <v>2020</v>
      </c>
      <c r="Q143" s="6" t="str">
        <f ca="1">IF(OR(Гарантии!$R143&gt;=TODAY(),Гарантии!$S143&gt;=TODAY(),Гарантии!$T143&gt;=TODAY(),Гарантии!$U143&gt;=TODAY(),Гарантии!$V143&gt;=TODAY(),Гарантии!$W143&gt;=TODAY(),Гарантии!$X143&gt;=TODAY(),Гарантии!$Z143&gt;=TODAY(),Гарантии!$AB143&gt;=TODAY(),Гарантии!$AD143&gt;=TODAY(),Гарантии!$AC143&gt;=TODAY(),Гарантии!$Y143&gt;=TODAY(),Гарантии!$AA143&gt;=TODAY()),"Действует", "Окончена")</f>
        <v>Действует</v>
      </c>
      <c r="R143" s="6">
        <v>47080</v>
      </c>
      <c r="S143" s="6">
        <v>46349</v>
      </c>
      <c r="T143" s="6">
        <v>45984</v>
      </c>
      <c r="U143" s="6">
        <v>45619</v>
      </c>
      <c r="V143" s="6"/>
      <c r="W143" s="6"/>
      <c r="X143" s="6" t="s">
        <v>807</v>
      </c>
      <c r="Y143" s="6"/>
      <c r="Z143" s="6">
        <v>44888</v>
      </c>
      <c r="AA143" s="6"/>
      <c r="AB143" s="6"/>
      <c r="AC143" s="6"/>
      <c r="AD143" s="6"/>
      <c r="AE143" s="158"/>
      <c r="AF143" s="154"/>
      <c r="AG143" s="155"/>
      <c r="AH143" s="155"/>
      <c r="AI143" s="4"/>
      <c r="AJ143" s="4"/>
      <c r="AK143" s="4"/>
      <c r="AL143" s="8" t="s">
        <v>1640</v>
      </c>
      <c r="AM143" s="8"/>
    </row>
    <row r="144" spans="1:46" s="3" customFormat="1" ht="48.75" customHeight="1">
      <c r="A144" s="13">
        <v>136</v>
      </c>
      <c r="B144" s="19"/>
      <c r="C144" s="19"/>
      <c r="D144" s="19"/>
      <c r="E144" s="19"/>
      <c r="F144" s="19"/>
      <c r="G144" s="8" t="s">
        <v>219</v>
      </c>
      <c r="H144" s="19" t="s">
        <v>30</v>
      </c>
      <c r="I144" s="89" t="s">
        <v>146</v>
      </c>
      <c r="J144" s="4" t="s">
        <v>102</v>
      </c>
      <c r="K144" s="54">
        <v>0.5</v>
      </c>
      <c r="L144" s="4" t="s">
        <v>322</v>
      </c>
      <c r="M144" s="8" t="s">
        <v>172</v>
      </c>
      <c r="N144" s="4" t="s">
        <v>536</v>
      </c>
      <c r="O144" s="6">
        <v>44160</v>
      </c>
      <c r="P144" s="8">
        <f>IF(ISBLANK(Гарантии!$O144), "Дата не указана", YEAR(Гарантии!$O144))</f>
        <v>2020</v>
      </c>
      <c r="Q144" s="6" t="str">
        <f ca="1">IF(OR(Гарантии!$R144&gt;=TODAY(),Гарантии!$S144&gt;=TODAY(),Гарантии!$T144&gt;=TODAY(),Гарантии!$U144&gt;=TODAY(),Гарантии!$V144&gt;=TODAY(),Гарантии!$W144&gt;=TODAY(),Гарантии!$X144&gt;=TODAY(),Гарантии!$Z144&gt;=TODAY(),Гарантии!$AB144&gt;=TODAY(),Гарантии!$AD144&gt;=TODAY(),Гарантии!$AC144&gt;=TODAY(),Гарантии!$Y144&gt;=TODAY(),Гарантии!$AA144&gt;=TODAY()),"Действует", "Окончена")</f>
        <v>Действует</v>
      </c>
      <c r="R144" s="6">
        <v>47082</v>
      </c>
      <c r="S144" s="6">
        <v>46351</v>
      </c>
      <c r="T144" s="6"/>
      <c r="U144" s="6">
        <v>47082</v>
      </c>
      <c r="V144" s="6"/>
      <c r="W144" s="6"/>
      <c r="X144" s="6" t="s">
        <v>158</v>
      </c>
      <c r="Y144" s="6"/>
      <c r="Z144" s="6">
        <v>45986</v>
      </c>
      <c r="AA144" s="6"/>
      <c r="AB144" s="6"/>
      <c r="AC144" s="6"/>
      <c r="AD144" s="6"/>
      <c r="AE144" s="158"/>
      <c r="AF144" s="154"/>
      <c r="AG144" s="155"/>
      <c r="AH144" s="155"/>
      <c r="AI144" s="4"/>
      <c r="AJ144" s="52"/>
      <c r="AK144" s="4"/>
      <c r="AL144" s="8" t="s">
        <v>1640</v>
      </c>
      <c r="AM144" s="8"/>
    </row>
    <row r="145" spans="1:46" s="3" customFormat="1" ht="50.25" customHeight="1">
      <c r="A145" s="13">
        <v>137</v>
      </c>
      <c r="B145" s="46"/>
      <c r="C145" s="46"/>
      <c r="D145" s="46"/>
      <c r="E145" s="46"/>
      <c r="F145" s="46"/>
      <c r="G145" s="2" t="s">
        <v>224</v>
      </c>
      <c r="H145" s="19" t="s">
        <v>31</v>
      </c>
      <c r="I145" s="89" t="s">
        <v>273</v>
      </c>
      <c r="J145" s="4" t="s">
        <v>2</v>
      </c>
      <c r="K145" s="54">
        <v>1</v>
      </c>
      <c r="L145" s="4" t="s">
        <v>488</v>
      </c>
      <c r="M145" s="4" t="s">
        <v>101</v>
      </c>
      <c r="N145" s="4" t="s">
        <v>619</v>
      </c>
      <c r="O145" s="6">
        <v>44005</v>
      </c>
      <c r="P145" s="8">
        <f>IF(ISBLANK(Гарантии!$O145), "Дата не указана", YEAR(Гарантии!$O145))</f>
        <v>2020</v>
      </c>
      <c r="Q145" s="6" t="str">
        <f ca="1">IF(OR(Гарантии!$R145&gt;=TODAY(),Гарантии!$S145&gt;=TODAY(),Гарантии!$T145&gt;=TODAY(),Гарантии!$U145&gt;=TODAY(),Гарантии!$V145&gt;=TODAY(),Гарантии!$W145&gt;=TODAY(),Гарантии!$X145&gt;=TODAY(),Гарантии!$Z145&gt;=TODAY(),Гарантии!$AB145&gt;=TODAY(),Гарантии!$AD145&gt;=TODAY(),Гарантии!$AC145&gt;=TODAY(),Гарантии!$Y145&gt;=TODAY(),Гарантии!$AA145&gt;=TODAY()),"Действует", "Окончена")</f>
        <v>Действует</v>
      </c>
      <c r="R145" s="6"/>
      <c r="S145" s="6"/>
      <c r="T145" s="6"/>
      <c r="U145" s="6">
        <v>44735</v>
      </c>
      <c r="V145" s="6"/>
      <c r="W145" s="6"/>
      <c r="X145" s="6"/>
      <c r="Y145" s="6"/>
      <c r="Z145" s="6">
        <v>45831</v>
      </c>
      <c r="AA145" s="6"/>
      <c r="AB145" s="6"/>
      <c r="AC145" s="6"/>
      <c r="AD145" s="6"/>
      <c r="AE145" s="158"/>
      <c r="AF145" s="154"/>
      <c r="AG145" s="155"/>
      <c r="AH145" s="155"/>
      <c r="AI145" s="33"/>
      <c r="AJ145" s="33"/>
      <c r="AK145" s="4"/>
      <c r="AL145" s="8" t="s">
        <v>80</v>
      </c>
      <c r="AM145" s="19"/>
    </row>
    <row r="146" spans="1:46" s="3" customFormat="1" ht="28">
      <c r="A146" s="13">
        <v>138</v>
      </c>
      <c r="B146" s="8"/>
      <c r="C146" s="8"/>
      <c r="D146" s="8"/>
      <c r="E146" s="61" t="s">
        <v>953</v>
      </c>
      <c r="F146" s="2" t="s">
        <v>227</v>
      </c>
      <c r="G146" s="2" t="s">
        <v>224</v>
      </c>
      <c r="H146" s="19" t="s">
        <v>31</v>
      </c>
      <c r="I146" s="89" t="s">
        <v>131</v>
      </c>
      <c r="J146" s="4" t="s">
        <v>2</v>
      </c>
      <c r="K146" s="47">
        <v>3</v>
      </c>
      <c r="L146" s="4" t="s">
        <v>354</v>
      </c>
      <c r="M146" s="4" t="s">
        <v>800</v>
      </c>
      <c r="N146" s="4" t="s">
        <v>620</v>
      </c>
      <c r="O146" s="6">
        <v>44019</v>
      </c>
      <c r="P146" s="8">
        <f>IF(ISBLANK(Гарантии!$O146), "Дата не указана", YEAR(Гарантии!$O146))</f>
        <v>2020</v>
      </c>
      <c r="Q146" s="6" t="str">
        <f ca="1">IF(OR(Гарантии!$R146&gt;=TODAY(),Гарантии!$S146&gt;=TODAY(),Гарантии!$T146&gt;=TODAY(),Гарантии!$U146&gt;=TODAY(),Гарантии!$V146&gt;=TODAY(),Гарантии!$W146&gt;=TODAY(),Гарантии!$X146&gt;=TODAY(),Гарантии!$Z146&gt;=TODAY(),Гарантии!$AB146&gt;=TODAY(),Гарантии!$AD146&gt;=TODAY(),Гарантии!$AC146&gt;=TODAY(),Гарантии!$Y146&gt;=TODAY(),Гарантии!$AA146&gt;=TODAY()),"Действует", "Окончена")</f>
        <v>Действует</v>
      </c>
      <c r="R146" s="6"/>
      <c r="S146" s="6"/>
      <c r="T146" s="6"/>
      <c r="U146" s="6">
        <v>44749</v>
      </c>
      <c r="V146" s="6"/>
      <c r="W146" s="6"/>
      <c r="X146" s="6"/>
      <c r="Y146" s="6"/>
      <c r="Z146" s="6">
        <v>45845</v>
      </c>
      <c r="AA146" s="6"/>
      <c r="AB146" s="6"/>
      <c r="AC146" s="6"/>
      <c r="AD146" s="6"/>
      <c r="AE146" s="158"/>
      <c r="AF146" s="154"/>
      <c r="AG146" s="155"/>
      <c r="AH146" s="155"/>
      <c r="AI146" s="33"/>
      <c r="AJ146" s="33"/>
      <c r="AK146" s="4"/>
      <c r="AL146" s="8" t="s">
        <v>80</v>
      </c>
      <c r="AM146" s="8"/>
    </row>
    <row r="147" spans="1:46" s="3" customFormat="1" ht="56">
      <c r="A147" s="13">
        <v>139</v>
      </c>
      <c r="B147" s="8"/>
      <c r="C147" s="8"/>
      <c r="D147" s="8"/>
      <c r="E147" s="61" t="s">
        <v>957</v>
      </c>
      <c r="F147" s="2" t="s">
        <v>227</v>
      </c>
      <c r="G147" s="2" t="s">
        <v>224</v>
      </c>
      <c r="H147" s="8" t="s">
        <v>7</v>
      </c>
      <c r="I147" s="89" t="s">
        <v>132</v>
      </c>
      <c r="J147" s="4" t="s">
        <v>2</v>
      </c>
      <c r="K147" s="97">
        <v>3.1890000000000001</v>
      </c>
      <c r="L147" s="4" t="s">
        <v>479</v>
      </c>
      <c r="M147" s="1" t="s">
        <v>27</v>
      </c>
      <c r="N147" s="4" t="s">
        <v>646</v>
      </c>
      <c r="O147" s="6">
        <v>44056</v>
      </c>
      <c r="P147" s="8">
        <f>IF(ISBLANK(Гарантии!$O147), "Дата не указана", YEAR(Гарантии!$O147))</f>
        <v>2020</v>
      </c>
      <c r="Q147" s="6" t="str">
        <f ca="1">IF(OR(Гарантии!$R147&gt;=TODAY(),Гарантии!$S147&gt;=TODAY(),Гарантии!$T147&gt;=TODAY(),Гарантии!$U147&gt;=TODAY(),Гарантии!$V147&gt;=TODAY(),Гарантии!$W147&gt;=TODAY(),Гарантии!$X147&gt;=TODAY(),Гарантии!$Z147&gt;=TODAY(),Гарантии!$AB147&gt;=TODAY(),Гарантии!$AD147&gt;=TODAY(),Гарантии!$AC147&gt;=TODAY(),Гарантии!$Y147&gt;=TODAY(),Гарантии!$AA147&gt;=TODAY()),"Действует", "Окончена")</f>
        <v>Действует</v>
      </c>
      <c r="R147" s="6"/>
      <c r="S147" s="6"/>
      <c r="T147" s="6"/>
      <c r="U147" s="6">
        <v>44786</v>
      </c>
      <c r="V147" s="6"/>
      <c r="W147" s="6"/>
      <c r="X147" s="6"/>
      <c r="Y147" s="6"/>
      <c r="Z147" s="6">
        <v>45882</v>
      </c>
      <c r="AA147" s="6"/>
      <c r="AB147" s="6"/>
      <c r="AC147" s="6"/>
      <c r="AD147" s="6"/>
      <c r="AE147" s="158"/>
      <c r="AF147" s="154"/>
      <c r="AG147" s="155"/>
      <c r="AH147" s="155"/>
      <c r="AI147" s="33"/>
      <c r="AJ147" s="33"/>
      <c r="AK147" s="52"/>
      <c r="AL147" s="8" t="s">
        <v>199</v>
      </c>
      <c r="AM147" s="8"/>
    </row>
    <row r="148" spans="1:46" s="3" customFormat="1" ht="42">
      <c r="A148" s="13">
        <v>140</v>
      </c>
      <c r="B148" s="8"/>
      <c r="C148" s="8"/>
      <c r="D148" s="8"/>
      <c r="E148" s="8"/>
      <c r="F148" s="8"/>
      <c r="G148" s="2" t="s">
        <v>224</v>
      </c>
      <c r="H148" s="8" t="s">
        <v>7</v>
      </c>
      <c r="I148" s="89" t="s">
        <v>133</v>
      </c>
      <c r="J148" s="4" t="s">
        <v>2</v>
      </c>
      <c r="K148" s="47">
        <v>1</v>
      </c>
      <c r="L148" s="4" t="s">
        <v>374</v>
      </c>
      <c r="M148" s="1" t="s">
        <v>27</v>
      </c>
      <c r="N148" s="4" t="s">
        <v>647</v>
      </c>
      <c r="O148" s="6">
        <v>44078</v>
      </c>
      <c r="P148" s="8">
        <f>IF(ISBLANK(Гарантии!$O148), "Дата не указана", YEAR(Гарантии!$O148))</f>
        <v>2020</v>
      </c>
      <c r="Q148" s="6" t="str">
        <f ca="1">IF(OR(Гарантии!$R148&gt;=TODAY(),Гарантии!$S148&gt;=TODAY(),Гарантии!$T148&gt;=TODAY(),Гарантии!$U148&gt;=TODAY(),Гарантии!$V148&gt;=TODAY(),Гарантии!$W148&gt;=TODAY(),Гарантии!$X148&gt;=TODAY(),Гарантии!$Z148&gt;=TODAY(),Гарантии!$AB148&gt;=TODAY(),Гарантии!$AD148&gt;=TODAY(),Гарантии!$AC148&gt;=TODAY(),Гарантии!$Y148&gt;=TODAY(),Гарантии!$AA148&gt;=TODAY()),"Действует", "Окончена")</f>
        <v>Действует</v>
      </c>
      <c r="R148" s="6"/>
      <c r="S148" s="6"/>
      <c r="T148" s="6"/>
      <c r="U148" s="6">
        <v>44808</v>
      </c>
      <c r="V148" s="6"/>
      <c r="W148" s="6"/>
      <c r="X148" s="6"/>
      <c r="Y148" s="6"/>
      <c r="Z148" s="6">
        <v>45904</v>
      </c>
      <c r="AA148" s="6"/>
      <c r="AB148" s="6"/>
      <c r="AC148" s="6"/>
      <c r="AD148" s="6"/>
      <c r="AE148" s="158"/>
      <c r="AF148" s="154"/>
      <c r="AG148" s="155"/>
      <c r="AH148" s="155"/>
      <c r="AI148" s="33"/>
      <c r="AJ148" s="33"/>
      <c r="AK148" s="4"/>
      <c r="AL148" s="8" t="s">
        <v>199</v>
      </c>
      <c r="AM148" s="8"/>
    </row>
    <row r="149" spans="1:46" s="3" customFormat="1" ht="42">
      <c r="A149" s="13">
        <v>141</v>
      </c>
      <c r="B149" s="46"/>
      <c r="C149" s="46"/>
      <c r="D149" s="46"/>
      <c r="E149" s="46"/>
      <c r="F149" s="46"/>
      <c r="G149" s="2" t="s">
        <v>224</v>
      </c>
      <c r="H149" s="8" t="s">
        <v>7</v>
      </c>
      <c r="I149" s="89" t="s">
        <v>106</v>
      </c>
      <c r="J149" s="4" t="s">
        <v>2</v>
      </c>
      <c r="K149" s="54">
        <v>1</v>
      </c>
      <c r="L149" s="4" t="s">
        <v>373</v>
      </c>
      <c r="M149" s="1" t="s">
        <v>27</v>
      </c>
      <c r="N149" s="8" t="s">
        <v>645</v>
      </c>
      <c r="O149" s="6">
        <v>44113</v>
      </c>
      <c r="P149" s="8">
        <f>IF(ISBLANK(Гарантии!$O149), "Дата не указана", YEAR(Гарантии!$O149))</f>
        <v>2020</v>
      </c>
      <c r="Q149" s="6" t="str">
        <f ca="1">IF(OR(Гарантии!$R149&gt;=TODAY(),Гарантии!$S149&gt;=TODAY(),Гарантии!$T149&gt;=TODAY(),Гарантии!$U149&gt;=TODAY(),Гарантии!$V149&gt;=TODAY(),Гарантии!$W149&gt;=TODAY(),Гарантии!$X149&gt;=TODAY(),Гарантии!$Z149&gt;=TODAY(),Гарантии!$AB149&gt;=TODAY(),Гарантии!$AD149&gt;=TODAY(),Гарантии!$AC149&gt;=TODAY(),Гарантии!$Y149&gt;=TODAY(),Гарантии!$AA149&gt;=TODAY()),"Действует", "Окончена")</f>
        <v>Действует</v>
      </c>
      <c r="R149" s="6"/>
      <c r="S149" s="6"/>
      <c r="T149" s="6"/>
      <c r="U149" s="6">
        <v>44843</v>
      </c>
      <c r="V149" s="6"/>
      <c r="W149" s="6"/>
      <c r="X149" s="6"/>
      <c r="Y149" s="6"/>
      <c r="Z149" s="6">
        <v>45939</v>
      </c>
      <c r="AA149" s="6"/>
      <c r="AB149" s="6"/>
      <c r="AC149" s="6"/>
      <c r="AD149" s="6"/>
      <c r="AE149" s="158"/>
      <c r="AF149" s="154"/>
      <c r="AG149" s="155"/>
      <c r="AH149" s="155"/>
      <c r="AI149" s="33"/>
      <c r="AJ149" s="33"/>
      <c r="AK149" s="4"/>
      <c r="AL149" s="8" t="s">
        <v>199</v>
      </c>
      <c r="AM149" s="19"/>
    </row>
    <row r="150" spans="1:46" s="3" customFormat="1" ht="28">
      <c r="A150" s="13">
        <v>142</v>
      </c>
      <c r="B150" s="46"/>
      <c r="C150" s="46"/>
      <c r="D150" s="46"/>
      <c r="E150" s="46"/>
      <c r="F150" s="46"/>
      <c r="G150" s="8" t="s">
        <v>219</v>
      </c>
      <c r="H150" s="8" t="s">
        <v>7</v>
      </c>
      <c r="I150" s="89" t="s">
        <v>133</v>
      </c>
      <c r="J150" s="4" t="s">
        <v>2</v>
      </c>
      <c r="K150" s="54">
        <v>0.2</v>
      </c>
      <c r="L150" s="4" t="s">
        <v>323</v>
      </c>
      <c r="M150" s="8" t="s">
        <v>172</v>
      </c>
      <c r="N150" s="4" t="s">
        <v>545</v>
      </c>
      <c r="O150" s="6">
        <v>44147</v>
      </c>
      <c r="P150" s="8">
        <f>IF(ISBLANK(Гарантии!$O150), "Дата не указана", YEAR(Гарантии!$O150))</f>
        <v>2020</v>
      </c>
      <c r="Q150" s="6" t="str">
        <f ca="1">IF(OR(Гарантии!$R150&gt;=TODAY(),Гарантии!$S150&gt;=TODAY(),Гарантии!$T150&gt;=TODAY(),Гарантии!$U150&gt;=TODAY(),Гарантии!$V150&gt;=TODAY(),Гарантии!$W150&gt;=TODAY(),Гарантии!$X150&gt;=TODAY(),Гарантии!$Z150&gt;=TODAY(),Гарантии!$AB150&gt;=TODAY(),Гарантии!$AD150&gt;=TODAY(),Гарантии!$AC150&gt;=TODAY(),Гарантии!$Y150&gt;=TODAY(),Гарантии!$AA150&gt;=TODAY()),"Действует", "Окончена")</f>
        <v>Действует</v>
      </c>
      <c r="R150" s="6">
        <v>47069</v>
      </c>
      <c r="S150" s="6">
        <v>46338</v>
      </c>
      <c r="T150" s="6">
        <v>45973</v>
      </c>
      <c r="U150" s="6">
        <v>47069</v>
      </c>
      <c r="V150" s="6"/>
      <c r="W150" s="6"/>
      <c r="X150" s="6" t="s">
        <v>159</v>
      </c>
      <c r="Y150" s="6"/>
      <c r="Z150" s="6"/>
      <c r="AA150" s="6"/>
      <c r="AB150" s="6"/>
      <c r="AC150" s="6"/>
      <c r="AD150" s="6"/>
      <c r="AE150" s="158"/>
      <c r="AF150" s="154"/>
      <c r="AG150" s="155"/>
      <c r="AH150" s="155"/>
      <c r="AI150" s="4"/>
      <c r="AJ150" s="4"/>
      <c r="AK150" s="4"/>
      <c r="AL150" s="8" t="s">
        <v>199</v>
      </c>
      <c r="AM150" s="8"/>
    </row>
    <row r="151" spans="1:46" s="3" customFormat="1" ht="42">
      <c r="A151" s="13">
        <v>143</v>
      </c>
      <c r="B151" s="46"/>
      <c r="C151" s="46"/>
      <c r="D151" s="46"/>
      <c r="E151" s="46"/>
      <c r="F151" s="46"/>
      <c r="G151" s="2" t="s">
        <v>224</v>
      </c>
      <c r="H151" s="2" t="s">
        <v>57</v>
      </c>
      <c r="I151" s="89" t="s">
        <v>88</v>
      </c>
      <c r="J151" s="4" t="s">
        <v>2</v>
      </c>
      <c r="K151" s="54">
        <v>1.4</v>
      </c>
      <c r="L151" s="4" t="s">
        <v>386</v>
      </c>
      <c r="M151" s="1" t="s">
        <v>27</v>
      </c>
      <c r="N151" s="4" t="s">
        <v>665</v>
      </c>
      <c r="O151" s="6">
        <v>44032</v>
      </c>
      <c r="P151" s="8">
        <f>IF(ISBLANK(Гарантии!$O151), "Дата не указана", YEAR(Гарантии!$O151))</f>
        <v>2020</v>
      </c>
      <c r="Q151" s="6" t="str">
        <f ca="1">IF(OR(Гарантии!$R151&gt;=TODAY(),Гарантии!$S151&gt;=TODAY(),Гарантии!$T151&gt;=TODAY(),Гарантии!$U151&gt;=TODAY(),Гарантии!$V151&gt;=TODAY(),Гарантии!$W151&gt;=TODAY(),Гарантии!$X151&gt;=TODAY(),Гарантии!$Z151&gt;=TODAY(),Гарантии!$AB151&gt;=TODAY(),Гарантии!$AD151&gt;=TODAY(),Гарантии!$AC151&gt;=TODAY(),Гарантии!$Y151&gt;=TODAY(),Гарантии!$AA151&gt;=TODAY()),"Действует", "Окончена")</f>
        <v>Действует</v>
      </c>
      <c r="R151" s="6"/>
      <c r="S151" s="6"/>
      <c r="T151" s="6"/>
      <c r="U151" s="6">
        <v>45858</v>
      </c>
      <c r="V151" s="6"/>
      <c r="W151" s="6"/>
      <c r="X151" s="6"/>
      <c r="Y151" s="6"/>
      <c r="Z151" s="6">
        <v>45858</v>
      </c>
      <c r="AA151" s="6"/>
      <c r="AB151" s="6"/>
      <c r="AC151" s="6"/>
      <c r="AD151" s="6"/>
      <c r="AE151" s="158"/>
      <c r="AF151" s="154"/>
      <c r="AG151" s="155"/>
      <c r="AH151" s="155"/>
      <c r="AI151" s="33"/>
      <c r="AJ151" s="33"/>
      <c r="AK151" s="4"/>
      <c r="AL151" s="8" t="s">
        <v>77</v>
      </c>
      <c r="AM151" s="19"/>
    </row>
    <row r="152" spans="1:46" s="51" customFormat="1" ht="51.75" customHeight="1">
      <c r="A152" s="13">
        <v>144</v>
      </c>
      <c r="B152" s="2" t="s">
        <v>815</v>
      </c>
      <c r="C152" s="2"/>
      <c r="D152" s="2"/>
      <c r="E152" s="61" t="s">
        <v>964</v>
      </c>
      <c r="F152" s="2" t="s">
        <v>227</v>
      </c>
      <c r="G152" s="2" t="s">
        <v>224</v>
      </c>
      <c r="H152" s="2" t="s">
        <v>57</v>
      </c>
      <c r="I152" s="85" t="s">
        <v>845</v>
      </c>
      <c r="J152" s="4" t="s">
        <v>102</v>
      </c>
      <c r="K152" s="97">
        <v>4</v>
      </c>
      <c r="L152" s="4" t="s">
        <v>387</v>
      </c>
      <c r="M152" s="4" t="s">
        <v>134</v>
      </c>
      <c r="N152" s="4" t="s">
        <v>666</v>
      </c>
      <c r="O152" s="6">
        <v>44074</v>
      </c>
      <c r="P152" s="8">
        <f>IF(ISBLANK(Гарантии!$O152), "Дата не указана", YEAR(Гарантии!$O152))</f>
        <v>2020</v>
      </c>
      <c r="Q152" s="6" t="str">
        <f ca="1">IF(OR(Гарантии!$R152&gt;=TODAY(),Гарантии!$S152&gt;=TODAY(),Гарантии!$T152&gt;=TODAY(),Гарантии!$U152&gt;=TODAY(),Гарантии!$V152&gt;=TODAY(),Гарантии!$W152&gt;=TODAY(),Гарантии!$X152&gt;=TODAY(),Гарантии!$Z152&gt;=TODAY(),Гарантии!$AB152&gt;=TODAY(),Гарантии!$AD152&gt;=TODAY(),Гарантии!$AC152&gt;=TODAY(),Гарантии!$Y152&gt;=TODAY(),Гарантии!$AA152&gt;=TODAY()),"Действует", "Окончена")</f>
        <v>Действует</v>
      </c>
      <c r="R152" s="6"/>
      <c r="S152" s="6"/>
      <c r="T152" s="6"/>
      <c r="U152" s="6">
        <v>45900</v>
      </c>
      <c r="V152" s="6"/>
      <c r="W152" s="6"/>
      <c r="X152" s="6">
        <v>45900</v>
      </c>
      <c r="Y152" s="6"/>
      <c r="Z152" s="6">
        <v>47726</v>
      </c>
      <c r="AA152" s="6"/>
      <c r="AB152" s="6"/>
      <c r="AC152" s="6"/>
      <c r="AD152" s="6"/>
      <c r="AE152" s="153"/>
      <c r="AF152" s="154"/>
      <c r="AG152" s="155"/>
      <c r="AH152" s="155"/>
      <c r="AI152" s="33"/>
      <c r="AJ152" s="33"/>
      <c r="AK152" s="4"/>
      <c r="AL152" s="8" t="s">
        <v>47</v>
      </c>
      <c r="AM152" s="8"/>
      <c r="AN152" s="37"/>
      <c r="AO152" s="37"/>
      <c r="AP152" s="37"/>
      <c r="AQ152" s="37"/>
      <c r="AR152" s="38"/>
      <c r="AS152" s="22"/>
      <c r="AT152" s="23"/>
    </row>
    <row r="153" spans="1:46" s="3" customFormat="1" ht="28">
      <c r="A153" s="13">
        <v>145</v>
      </c>
      <c r="B153" s="34"/>
      <c r="C153" s="34"/>
      <c r="D153" s="34"/>
      <c r="E153" s="34"/>
      <c r="F153" s="34"/>
      <c r="G153" s="2" t="s">
        <v>224</v>
      </c>
      <c r="H153" s="8" t="s">
        <v>8</v>
      </c>
      <c r="I153" s="89" t="s">
        <v>107</v>
      </c>
      <c r="J153" s="4" t="s">
        <v>2</v>
      </c>
      <c r="K153" s="54">
        <v>2.2000000000000002</v>
      </c>
      <c r="L153" s="4" t="s">
        <v>382</v>
      </c>
      <c r="M153" s="8" t="s">
        <v>172</v>
      </c>
      <c r="N153" s="4" t="s">
        <v>657</v>
      </c>
      <c r="O153" s="6">
        <v>44067</v>
      </c>
      <c r="P153" s="8">
        <f>IF(ISBLANK(Гарантии!$O153), "Дата не указана", YEAR(Гарантии!$O153))</f>
        <v>2020</v>
      </c>
      <c r="Q153" s="6" t="str">
        <f ca="1">IF(OR(Гарантии!$R153&gt;=TODAY(),Гарантии!$S153&gt;=TODAY(),Гарантии!$T153&gt;=TODAY(),Гарантии!$U153&gt;=TODAY(),Гарантии!$V153&gt;=TODAY(),Гарантии!$W153&gt;=TODAY(),Гарантии!$X153&gt;=TODAY(),Гарантии!$Z153&gt;=TODAY(),Гарантии!$AB153&gt;=TODAY(),Гарантии!$AD153&gt;=TODAY(),Гарантии!$AC153&gt;=TODAY(),Гарантии!$Y153&gt;=TODAY(),Гарантии!$AA153&gt;=TODAY()),"Действует", "Окончена")</f>
        <v>Действует</v>
      </c>
      <c r="R153" s="6"/>
      <c r="S153" s="6"/>
      <c r="T153" s="6"/>
      <c r="U153" s="6">
        <v>44797</v>
      </c>
      <c r="V153" s="6"/>
      <c r="W153" s="6"/>
      <c r="X153" s="6"/>
      <c r="Y153" s="6"/>
      <c r="Z153" s="6">
        <v>45893</v>
      </c>
      <c r="AA153" s="6"/>
      <c r="AB153" s="6"/>
      <c r="AC153" s="6"/>
      <c r="AD153" s="6"/>
      <c r="AE153" s="158"/>
      <c r="AF153" s="154"/>
      <c r="AG153" s="155"/>
      <c r="AH153" s="155"/>
      <c r="AI153" s="33"/>
      <c r="AJ153" s="33"/>
      <c r="AK153" s="4"/>
      <c r="AL153" s="8" t="s">
        <v>77</v>
      </c>
      <c r="AM153" s="19"/>
    </row>
    <row r="154" spans="1:46" s="3" customFormat="1" ht="28">
      <c r="A154" s="13">
        <v>146</v>
      </c>
      <c r="B154" s="8"/>
      <c r="C154" s="8"/>
      <c r="D154" s="8"/>
      <c r="E154" s="61" t="s">
        <v>968</v>
      </c>
      <c r="F154" s="2" t="s">
        <v>227</v>
      </c>
      <c r="G154" s="2" t="s">
        <v>224</v>
      </c>
      <c r="H154" s="8" t="s">
        <v>8</v>
      </c>
      <c r="I154" s="82" t="s">
        <v>107</v>
      </c>
      <c r="J154" s="8" t="s">
        <v>2</v>
      </c>
      <c r="K154" s="47">
        <v>2.8</v>
      </c>
      <c r="L154" s="4" t="s">
        <v>383</v>
      </c>
      <c r="M154" s="8" t="s">
        <v>172</v>
      </c>
      <c r="N154" s="4" t="s">
        <v>658</v>
      </c>
      <c r="O154" s="6">
        <v>44127</v>
      </c>
      <c r="P154" s="8">
        <f>IF(ISBLANK(Гарантии!$O154), "Дата не указана", YEAR(Гарантии!$O154))</f>
        <v>2020</v>
      </c>
      <c r="Q154" s="6" t="str">
        <f ca="1">IF(OR(Гарантии!$R154&gt;=TODAY(),Гарантии!$S154&gt;=TODAY(),Гарантии!$T154&gt;=TODAY(),Гарантии!$U154&gt;=TODAY(),Гарантии!$V154&gt;=TODAY(),Гарантии!$W154&gt;=TODAY(),Гарантии!$X154&gt;=TODAY(),Гарантии!$Z154&gt;=TODAY(),Гарантии!$AB154&gt;=TODAY(),Гарантии!$AD154&gt;=TODAY(),Гарантии!$AC154&gt;=TODAY(),Гарантии!$Y154&gt;=TODAY(),Гарантии!$AA154&gt;=TODAY()),"Действует", "Окончена")</f>
        <v>Действует</v>
      </c>
      <c r="R154" s="6"/>
      <c r="S154" s="6"/>
      <c r="T154" s="6">
        <v>44857</v>
      </c>
      <c r="U154" s="6"/>
      <c r="V154" s="6"/>
      <c r="W154" s="6"/>
      <c r="X154" s="6"/>
      <c r="Y154" s="6"/>
      <c r="Z154" s="6">
        <v>45953</v>
      </c>
      <c r="AA154" s="6"/>
      <c r="AB154" s="6"/>
      <c r="AC154" s="6"/>
      <c r="AD154" s="6"/>
      <c r="AE154" s="158"/>
      <c r="AF154" s="154"/>
      <c r="AG154" s="155"/>
      <c r="AH154" s="155"/>
      <c r="AI154" s="33"/>
      <c r="AJ154" s="33"/>
      <c r="AK154" s="4"/>
      <c r="AL154" s="8" t="s">
        <v>77</v>
      </c>
      <c r="AM154" s="8"/>
    </row>
    <row r="155" spans="1:46" s="3" customFormat="1" ht="48.75" customHeight="1">
      <c r="A155" s="13">
        <v>147</v>
      </c>
      <c r="B155" s="46"/>
      <c r="C155" s="46"/>
      <c r="D155" s="46"/>
      <c r="E155" s="46"/>
      <c r="F155" s="46"/>
      <c r="G155" s="8" t="s">
        <v>226</v>
      </c>
      <c r="H155" s="46" t="s">
        <v>9</v>
      </c>
      <c r="I155" s="89" t="s">
        <v>262</v>
      </c>
      <c r="J155" s="4" t="s">
        <v>102</v>
      </c>
      <c r="K155" s="54"/>
      <c r="L155" s="8" t="s">
        <v>149</v>
      </c>
      <c r="M155" s="4" t="s">
        <v>148</v>
      </c>
      <c r="N155" s="4" t="s">
        <v>553</v>
      </c>
      <c r="O155" s="6">
        <v>44034</v>
      </c>
      <c r="P155" s="8">
        <f>IF(ISBLANK(Гарантии!$O155), "Дата не указана", YEAR(Гарантии!$O155))</f>
        <v>2020</v>
      </c>
      <c r="Q155" s="6" t="str">
        <f ca="1">IF(OR(Гарантии!$R155&gt;=TODAY(),Гарантии!$S155&gt;=TODAY(),Гарантии!$T155&gt;=TODAY(),Гарантии!$U155&gt;=TODAY(),Гарантии!$V155&gt;=TODAY(),Гарантии!$W155&gt;=TODAY(),Гарантии!$X155&gt;=TODAY(),Гарантии!$Z155&gt;=TODAY(),Гарантии!$AB155&gt;=TODAY(),Гарантии!$AD155&gt;=TODAY(),Гарантии!$AC155&gt;=TODAY(),Гарантии!$Y155&gt;=TODAY(),Гарантии!$AA155&gt;=TODAY()),"Действует", "Окончена")</f>
        <v>Действует</v>
      </c>
      <c r="R155" s="6">
        <v>46956</v>
      </c>
      <c r="S155" s="6">
        <v>46225</v>
      </c>
      <c r="T155" s="6">
        <v>45860</v>
      </c>
      <c r="U155" s="6">
        <v>46956</v>
      </c>
      <c r="V155" s="6"/>
      <c r="W155" s="6" t="s">
        <v>160</v>
      </c>
      <c r="X155" s="6" t="s">
        <v>161</v>
      </c>
      <c r="Y155" s="6"/>
      <c r="Z155" s="6"/>
      <c r="AA155" s="6"/>
      <c r="AB155" s="6"/>
      <c r="AC155" s="6"/>
      <c r="AD155" s="6"/>
      <c r="AE155" s="153"/>
      <c r="AF155" s="154"/>
      <c r="AG155" s="155"/>
      <c r="AH155" s="155"/>
      <c r="AI155" s="4"/>
      <c r="AJ155" s="4"/>
      <c r="AK155" s="4"/>
      <c r="AL155" s="8" t="s">
        <v>1641</v>
      </c>
      <c r="AM155" s="8"/>
    </row>
    <row r="156" spans="1:46" s="3" customFormat="1" ht="48.75" customHeight="1">
      <c r="A156" s="13">
        <v>148</v>
      </c>
      <c r="B156" s="2" t="s">
        <v>815</v>
      </c>
      <c r="C156" s="2"/>
      <c r="D156" s="2"/>
      <c r="E156" s="61" t="s">
        <v>972</v>
      </c>
      <c r="F156" s="2" t="s">
        <v>227</v>
      </c>
      <c r="G156" s="2" t="s">
        <v>224</v>
      </c>
      <c r="H156" s="8" t="s">
        <v>9</v>
      </c>
      <c r="I156" s="82" t="s">
        <v>254</v>
      </c>
      <c r="J156" s="4" t="s">
        <v>102</v>
      </c>
      <c r="K156" s="97">
        <v>3</v>
      </c>
      <c r="L156" s="4" t="s">
        <v>378</v>
      </c>
      <c r="M156" s="8" t="s">
        <v>172</v>
      </c>
      <c r="N156" s="4" t="s">
        <v>652</v>
      </c>
      <c r="O156" s="6">
        <v>44071</v>
      </c>
      <c r="P156" s="8">
        <f>IF(ISBLANK(Гарантии!$O156), "Дата не указана", YEAR(Гарантии!$O156))</f>
        <v>2020</v>
      </c>
      <c r="Q156" s="6" t="str">
        <f ca="1">IF(OR(Гарантии!$R156&gt;=TODAY(),Гарантии!$S156&gt;=TODAY(),Гарантии!$T156&gt;=TODAY(),Гарантии!$U156&gt;=TODAY(),Гарантии!$V156&gt;=TODAY(),Гарантии!$W156&gt;=TODAY(),Гарантии!$X156&gt;=TODAY(),Гарантии!$Z156&gt;=TODAY(),Гарантии!$AB156&gt;=TODAY(),Гарантии!$AD156&gt;=TODAY(),Гарантии!$AC156&gt;=TODAY(),Гарантии!$Y156&gt;=TODAY(),Гарантии!$AA156&gt;=TODAY()),"Действует", "Окончена")</f>
        <v>Действует</v>
      </c>
      <c r="R156" s="6"/>
      <c r="S156" s="6"/>
      <c r="T156" s="6"/>
      <c r="U156" s="6">
        <v>46262</v>
      </c>
      <c r="V156" s="6"/>
      <c r="W156" s="6"/>
      <c r="X156" s="6"/>
      <c r="Y156" s="6"/>
      <c r="Z156" s="6">
        <v>45897</v>
      </c>
      <c r="AA156" s="6"/>
      <c r="AB156" s="6"/>
      <c r="AC156" s="6"/>
      <c r="AD156" s="6"/>
      <c r="AE156" s="158"/>
      <c r="AF156" s="154"/>
      <c r="AG156" s="155"/>
      <c r="AH156" s="155"/>
      <c r="AI156" s="33"/>
      <c r="AJ156" s="33"/>
      <c r="AK156" s="4"/>
      <c r="AL156" s="8" t="s">
        <v>1641</v>
      </c>
      <c r="AM156" s="8"/>
    </row>
    <row r="157" spans="1:46" s="3" customFormat="1" ht="48.75" customHeight="1">
      <c r="A157" s="13">
        <v>149</v>
      </c>
      <c r="B157" s="46"/>
      <c r="C157" s="46"/>
      <c r="D157" s="46"/>
      <c r="E157" s="46"/>
      <c r="F157" s="46"/>
      <c r="G157" s="2" t="s">
        <v>224</v>
      </c>
      <c r="H157" s="8" t="s">
        <v>9</v>
      </c>
      <c r="I157" s="89" t="s">
        <v>108</v>
      </c>
      <c r="J157" s="4" t="s">
        <v>102</v>
      </c>
      <c r="K157" s="54">
        <v>1</v>
      </c>
      <c r="L157" s="4" t="s">
        <v>377</v>
      </c>
      <c r="M157" s="4" t="s">
        <v>109</v>
      </c>
      <c r="N157" s="4" t="s">
        <v>651</v>
      </c>
      <c r="O157" s="6">
        <v>44131</v>
      </c>
      <c r="P157" s="8">
        <f>IF(ISBLANK(Гарантии!$O157), "Дата не указана", YEAR(Гарантии!$O157))</f>
        <v>2020</v>
      </c>
      <c r="Q157" s="6" t="str">
        <f ca="1">IF(OR(Гарантии!$R157&gt;=TODAY(),Гарантии!$S157&gt;=TODAY(),Гарантии!$T157&gt;=TODAY(),Гарантии!$U157&gt;=TODAY(),Гарантии!$V157&gt;=TODAY(),Гарантии!$W157&gt;=TODAY(),Гарантии!$X157&gt;=TODAY(),Гарантии!$Z157&gt;=TODAY(),Гарантии!$AB157&gt;=TODAY(),Гарантии!$AD157&gt;=TODAY(),Гарантии!$AC157&gt;=TODAY(),Гарантии!$Y157&gt;=TODAY(),Гарантии!$AA157&gt;=TODAY()),"Действует", "Окончена")</f>
        <v>Действует</v>
      </c>
      <c r="R157" s="6"/>
      <c r="S157" s="6"/>
      <c r="T157" s="6"/>
      <c r="U157" s="6">
        <v>46687</v>
      </c>
      <c r="V157" s="6"/>
      <c r="W157" s="6"/>
      <c r="X157" s="6"/>
      <c r="Y157" s="6"/>
      <c r="Z157" s="6">
        <v>45957</v>
      </c>
      <c r="AA157" s="6"/>
      <c r="AB157" s="6"/>
      <c r="AC157" s="6"/>
      <c r="AD157" s="6"/>
      <c r="AE157" s="158"/>
      <c r="AF157" s="154"/>
      <c r="AG157" s="155"/>
      <c r="AH157" s="155"/>
      <c r="AI157" s="33"/>
      <c r="AJ157" s="33"/>
      <c r="AK157" s="4"/>
      <c r="AL157" s="8" t="s">
        <v>1641</v>
      </c>
      <c r="AM157" s="19"/>
    </row>
    <row r="158" spans="1:46" s="51" customFormat="1" ht="34.5" customHeight="1">
      <c r="A158" s="13">
        <v>150</v>
      </c>
      <c r="B158" s="2" t="s">
        <v>815</v>
      </c>
      <c r="C158" s="2"/>
      <c r="D158" s="2"/>
      <c r="E158" s="61" t="s">
        <v>977</v>
      </c>
      <c r="F158" s="2" t="s">
        <v>227</v>
      </c>
      <c r="G158" s="2" t="s">
        <v>224</v>
      </c>
      <c r="H158" s="8" t="s">
        <v>10</v>
      </c>
      <c r="I158" s="82" t="s">
        <v>254</v>
      </c>
      <c r="J158" s="4" t="s">
        <v>102</v>
      </c>
      <c r="K158" s="97">
        <v>4.9939999999999998</v>
      </c>
      <c r="L158" s="4" t="s">
        <v>366</v>
      </c>
      <c r="M158" s="4" t="s">
        <v>51</v>
      </c>
      <c r="N158" s="4" t="s">
        <v>637</v>
      </c>
      <c r="O158" s="6">
        <v>44053</v>
      </c>
      <c r="P158" s="8">
        <f>IF(ISBLANK(Гарантии!$O158), "Дата не указана", YEAR(Гарантии!$O158))</f>
        <v>2020</v>
      </c>
      <c r="Q158" s="6" t="str">
        <f ca="1">IF(OR(Гарантии!$R158&gt;=TODAY(),Гарантии!$S158&gt;=TODAY(),Гарантии!$T158&gt;=TODAY(),Гарантии!$U158&gt;=TODAY(),Гарантии!$V158&gt;=TODAY(),Гарантии!$W158&gt;=TODAY(),Гарантии!$X158&gt;=TODAY(),Гарантии!$Z158&gt;=TODAY(),Гарантии!$AB158&gt;=TODAY(),Гарантии!$AD158&gt;=TODAY(),Гарантии!$AC158&gt;=TODAY(),Гарантии!$Y158&gt;=TODAY(),Гарантии!$AA158&gt;=TODAY()),"Действует", "Окончена")</f>
        <v>Действует</v>
      </c>
      <c r="R158" s="6"/>
      <c r="S158" s="6"/>
      <c r="T158" s="6"/>
      <c r="U158" s="6">
        <v>45514</v>
      </c>
      <c r="V158" s="6"/>
      <c r="W158" s="6"/>
      <c r="X158" s="6"/>
      <c r="Y158" s="6"/>
      <c r="Z158" s="6">
        <v>47705</v>
      </c>
      <c r="AA158" s="6"/>
      <c r="AB158" s="6"/>
      <c r="AC158" s="6"/>
      <c r="AD158" s="6"/>
      <c r="AE158" s="153"/>
      <c r="AF158" s="156"/>
      <c r="AG158" s="155"/>
      <c r="AH158" s="155"/>
      <c r="AI158" s="33"/>
      <c r="AJ158" s="33"/>
      <c r="AK158" s="4"/>
      <c r="AL158" s="8" t="s">
        <v>80</v>
      </c>
      <c r="AM158" s="8"/>
      <c r="AN158" s="37"/>
      <c r="AO158" s="37"/>
      <c r="AP158" s="37"/>
      <c r="AQ158" s="37"/>
      <c r="AR158" s="38"/>
      <c r="AS158" s="22"/>
      <c r="AT158" s="23"/>
    </row>
    <row r="159" spans="1:46" s="3" customFormat="1" ht="28">
      <c r="A159" s="13">
        <v>151</v>
      </c>
      <c r="B159" s="8"/>
      <c r="C159" s="8"/>
      <c r="D159" s="8"/>
      <c r="E159" s="8"/>
      <c r="F159" s="8"/>
      <c r="G159" s="2" t="s">
        <v>224</v>
      </c>
      <c r="H159" s="8" t="s">
        <v>10</v>
      </c>
      <c r="I159" s="89" t="s">
        <v>263</v>
      </c>
      <c r="J159" s="4" t="s">
        <v>2</v>
      </c>
      <c r="K159" s="47">
        <v>4</v>
      </c>
      <c r="L159" s="4" t="s">
        <v>365</v>
      </c>
      <c r="M159" s="4" t="s">
        <v>51</v>
      </c>
      <c r="N159" s="4" t="s">
        <v>636</v>
      </c>
      <c r="O159" s="6">
        <v>44074</v>
      </c>
      <c r="P159" s="8">
        <f>IF(ISBLANK(Гарантии!$O159), "Дата не указана", YEAR(Гарантии!$O159))</f>
        <v>2020</v>
      </c>
      <c r="Q159" s="6" t="str">
        <f ca="1">IF(OR(Гарантии!$R159&gt;=TODAY(),Гарантии!$S159&gt;=TODAY(),Гарантии!$T159&gt;=TODAY(),Гарантии!$U159&gt;=TODAY(),Гарантии!$V159&gt;=TODAY(),Гарантии!$W159&gt;=TODAY(),Гарантии!$X159&gt;=TODAY(),Гарантии!$Z159&gt;=TODAY(),Гарантии!$AB159&gt;=TODAY(),Гарантии!$AD159&gt;=TODAY(),Гарантии!$AC159&gt;=TODAY(),Гарантии!$Y159&gt;=TODAY(),Гарантии!$AA159&gt;=TODAY()),"Действует", "Окончена")</f>
        <v>Действует</v>
      </c>
      <c r="R159" s="6"/>
      <c r="S159" s="6"/>
      <c r="T159" s="6"/>
      <c r="U159" s="6">
        <v>44804</v>
      </c>
      <c r="V159" s="6"/>
      <c r="W159" s="6"/>
      <c r="X159" s="6"/>
      <c r="Y159" s="6"/>
      <c r="Z159" s="6">
        <v>45900</v>
      </c>
      <c r="AA159" s="6"/>
      <c r="AB159" s="6"/>
      <c r="AC159" s="6"/>
      <c r="AD159" s="6"/>
      <c r="AE159" s="158"/>
      <c r="AF159" s="154"/>
      <c r="AG159" s="155"/>
      <c r="AH159" s="155"/>
      <c r="AI159" s="33"/>
      <c r="AJ159" s="33"/>
      <c r="AK159" s="4"/>
      <c r="AL159" s="8" t="s">
        <v>80</v>
      </c>
      <c r="AM159" s="8"/>
    </row>
    <row r="160" spans="1:46" s="3" customFormat="1" ht="28">
      <c r="A160" s="13">
        <v>152</v>
      </c>
      <c r="B160" s="8"/>
      <c r="C160" s="8"/>
      <c r="D160" s="8"/>
      <c r="E160" s="8"/>
      <c r="F160" s="8"/>
      <c r="G160" s="2" t="s">
        <v>224</v>
      </c>
      <c r="H160" s="8" t="s">
        <v>10</v>
      </c>
      <c r="I160" s="89" t="s">
        <v>263</v>
      </c>
      <c r="J160" s="4" t="s">
        <v>2</v>
      </c>
      <c r="K160" s="54">
        <v>1.3</v>
      </c>
      <c r="L160" s="4" t="s">
        <v>364</v>
      </c>
      <c r="M160" s="4" t="s">
        <v>51</v>
      </c>
      <c r="N160" s="4" t="s">
        <v>635</v>
      </c>
      <c r="O160" s="6">
        <v>44095</v>
      </c>
      <c r="P160" s="8">
        <f>IF(ISBLANK(Гарантии!$O160), "Дата не указана", YEAR(Гарантии!$O160))</f>
        <v>2020</v>
      </c>
      <c r="Q160" s="6" t="str">
        <f ca="1">IF(OR(Гарантии!$R160&gt;=TODAY(),Гарантии!$S160&gt;=TODAY(),Гарантии!$T160&gt;=TODAY(),Гарантии!$U160&gt;=TODAY(),Гарантии!$V160&gt;=TODAY(),Гарантии!$W160&gt;=TODAY(),Гарантии!$X160&gt;=TODAY(),Гарантии!$Z160&gt;=TODAY(),Гарантии!$AB160&gt;=TODAY(),Гарантии!$AD160&gt;=TODAY(),Гарантии!$AC160&gt;=TODAY(),Гарантии!$Y160&gt;=TODAY(),Гарантии!$AA160&gt;=TODAY()),"Действует", "Окончена")</f>
        <v>Действует</v>
      </c>
      <c r="R160" s="6"/>
      <c r="S160" s="6"/>
      <c r="T160" s="6"/>
      <c r="U160" s="6">
        <v>44825</v>
      </c>
      <c r="V160" s="6"/>
      <c r="W160" s="6"/>
      <c r="X160" s="6"/>
      <c r="Y160" s="6"/>
      <c r="Z160" s="6">
        <v>45921</v>
      </c>
      <c r="AA160" s="6"/>
      <c r="AB160" s="6"/>
      <c r="AC160" s="6"/>
      <c r="AD160" s="6"/>
      <c r="AE160" s="158"/>
      <c r="AF160" s="154"/>
      <c r="AG160" s="155"/>
      <c r="AH160" s="155"/>
      <c r="AI160" s="33"/>
      <c r="AJ160" s="33"/>
      <c r="AK160" s="4"/>
      <c r="AL160" s="8" t="s">
        <v>80</v>
      </c>
      <c r="AM160" s="19"/>
    </row>
    <row r="161" spans="1:46" s="3" customFormat="1" ht="28">
      <c r="A161" s="13">
        <v>153</v>
      </c>
      <c r="B161" s="8"/>
      <c r="C161" s="8"/>
      <c r="D161" s="8"/>
      <c r="E161" s="61" t="s">
        <v>978</v>
      </c>
      <c r="F161" s="2" t="s">
        <v>227</v>
      </c>
      <c r="G161" s="2" t="s">
        <v>224</v>
      </c>
      <c r="H161" s="8" t="s">
        <v>10</v>
      </c>
      <c r="I161" s="82" t="s">
        <v>135</v>
      </c>
      <c r="J161" s="4" t="s">
        <v>3</v>
      </c>
      <c r="K161" s="47">
        <v>4.1820000000000004</v>
      </c>
      <c r="L161" s="4" t="s">
        <v>367</v>
      </c>
      <c r="M161" s="4" t="s">
        <v>51</v>
      </c>
      <c r="N161" s="4" t="s">
        <v>638</v>
      </c>
      <c r="O161" s="6">
        <v>44185</v>
      </c>
      <c r="P161" s="8">
        <f>IF(ISBLANK(Гарантии!$O161), "Дата не указана", YEAR(Гарантии!$O161))</f>
        <v>2020</v>
      </c>
      <c r="Q161" s="6" t="str">
        <f ca="1">IF(OR(Гарантии!$R161&gt;=TODAY(),Гарантии!$S161&gt;=TODAY(),Гарантии!$T161&gt;=TODAY(),Гарантии!$U161&gt;=TODAY(),Гарантии!$V161&gt;=TODAY(),Гарантии!$W161&gt;=TODAY(),Гарантии!$X161&gt;=TODAY(),Гарантии!$Z161&gt;=TODAY(),Гарантии!$AB161&gt;=TODAY(),Гарантии!$AD161&gt;=TODAY(),Гарантии!$AC161&gt;=TODAY(),Гарантии!$Y161&gt;=TODAY(),Гарантии!$AA161&gt;=TODAY()),"Действует", "Окончена")</f>
        <v>Действует</v>
      </c>
      <c r="R161" s="6"/>
      <c r="S161" s="6"/>
      <c r="T161" s="6"/>
      <c r="U161" s="6">
        <v>44915</v>
      </c>
      <c r="V161" s="6"/>
      <c r="W161" s="6"/>
      <c r="X161" s="6"/>
      <c r="Y161" s="6"/>
      <c r="Z161" s="6">
        <v>46011</v>
      </c>
      <c r="AA161" s="6"/>
      <c r="AB161" s="6"/>
      <c r="AC161" s="6"/>
      <c r="AD161" s="6"/>
      <c r="AE161" s="153"/>
      <c r="AF161" s="156"/>
      <c r="AG161" s="155"/>
      <c r="AH161" s="155"/>
      <c r="AI161" s="33"/>
      <c r="AJ161" s="13"/>
      <c r="AK161" s="52"/>
      <c r="AL161" s="8" t="s">
        <v>80</v>
      </c>
      <c r="AM161" s="8"/>
    </row>
    <row r="162" spans="1:46" s="3" customFormat="1" ht="28">
      <c r="A162" s="13">
        <v>154</v>
      </c>
      <c r="B162" s="8"/>
      <c r="C162" s="8"/>
      <c r="D162" s="8"/>
      <c r="E162" s="61" t="s">
        <v>902</v>
      </c>
      <c r="F162" s="19" t="s">
        <v>227</v>
      </c>
      <c r="G162" s="2" t="s">
        <v>224</v>
      </c>
      <c r="H162" s="8" t="s">
        <v>32</v>
      </c>
      <c r="I162" s="89" t="s">
        <v>281</v>
      </c>
      <c r="J162" s="4" t="s">
        <v>2</v>
      </c>
      <c r="K162" s="47">
        <v>5</v>
      </c>
      <c r="L162" s="4" t="s">
        <v>487</v>
      </c>
      <c r="M162" s="4" t="s">
        <v>33</v>
      </c>
      <c r="N162" s="4" t="s">
        <v>623</v>
      </c>
      <c r="O162" s="6">
        <v>44098</v>
      </c>
      <c r="P162" s="8">
        <f>IF(ISBLANK(Гарантии!$O162), "Дата не указана", YEAR(Гарантии!$O162))</f>
        <v>2020</v>
      </c>
      <c r="Q162" s="6" t="str">
        <f ca="1">IF(OR(Гарантии!$R162&gt;=TODAY(),Гарантии!$S162&gt;=TODAY(),Гарантии!$T162&gt;=TODAY(),Гарантии!$U162&gt;=TODAY(),Гарантии!$V162&gt;=TODAY(),Гарантии!$W162&gt;=TODAY(),Гарантии!$X162&gt;=TODAY(),Гарантии!$Z162&gt;=TODAY(),Гарантии!$AB162&gt;=TODAY(),Гарантии!$AD162&gt;=TODAY(),Гарантии!$AC162&gt;=TODAY(),Гарантии!$Y162&gt;=TODAY(),Гарантии!$AA162&gt;=TODAY()),"Действует", "Окончена")</f>
        <v>Действует</v>
      </c>
      <c r="R162" s="6"/>
      <c r="S162" s="6"/>
      <c r="T162" s="6"/>
      <c r="U162" s="6">
        <v>45559</v>
      </c>
      <c r="V162" s="6"/>
      <c r="W162" s="6"/>
      <c r="X162" s="6"/>
      <c r="Y162" s="6"/>
      <c r="Z162" s="6">
        <v>44828</v>
      </c>
      <c r="AA162" s="6"/>
      <c r="AB162" s="6"/>
      <c r="AC162" s="6"/>
      <c r="AD162" s="6"/>
      <c r="AE162" s="153"/>
      <c r="AF162" s="156"/>
      <c r="AG162" s="155"/>
      <c r="AH162" s="155"/>
      <c r="AI162" s="33"/>
      <c r="AJ162" s="33"/>
      <c r="AK162" s="4"/>
      <c r="AL162" s="8" t="s">
        <v>76</v>
      </c>
      <c r="AM162" s="8"/>
    </row>
    <row r="163" spans="1:46" s="3" customFormat="1" ht="28">
      <c r="A163" s="13">
        <v>155</v>
      </c>
      <c r="B163" s="46"/>
      <c r="C163" s="46"/>
      <c r="D163" s="46"/>
      <c r="E163" s="46"/>
      <c r="F163" s="46"/>
      <c r="G163" s="2" t="s">
        <v>224</v>
      </c>
      <c r="H163" s="8" t="s">
        <v>34</v>
      </c>
      <c r="I163" s="82" t="s">
        <v>104</v>
      </c>
      <c r="J163" s="4" t="s">
        <v>2</v>
      </c>
      <c r="K163" s="54">
        <v>1.5</v>
      </c>
      <c r="L163" s="4" t="s">
        <v>360</v>
      </c>
      <c r="M163" s="4" t="s">
        <v>101</v>
      </c>
      <c r="N163" s="4" t="s">
        <v>629</v>
      </c>
      <c r="O163" s="6">
        <v>44074</v>
      </c>
      <c r="P163" s="8">
        <f>IF(ISBLANK(Гарантии!$O163), "Дата не указана", YEAR(Гарантии!$O163))</f>
        <v>2020</v>
      </c>
      <c r="Q163" s="6" t="str">
        <f ca="1">IF(OR(Гарантии!$R163&gt;=TODAY(),Гарантии!$S163&gt;=TODAY(),Гарантии!$T163&gt;=TODAY(),Гарантии!$U163&gt;=TODAY(),Гарантии!$V163&gt;=TODAY(),Гарантии!$W163&gt;=TODAY(),Гарантии!$X163&gt;=TODAY(),Гарантии!$Z163&gt;=TODAY(),Гарантии!$AB163&gt;=TODAY(),Гарантии!$AD163&gt;=TODAY(),Гарантии!$AC163&gt;=TODAY(),Гарантии!$Y163&gt;=TODAY(),Гарантии!$AA163&gt;=TODAY()),"Действует", "Окончена")</f>
        <v>Действует</v>
      </c>
      <c r="R163" s="6"/>
      <c r="S163" s="6"/>
      <c r="T163" s="6"/>
      <c r="U163" s="6">
        <v>44804</v>
      </c>
      <c r="V163" s="6"/>
      <c r="W163" s="6"/>
      <c r="X163" s="6"/>
      <c r="Y163" s="6"/>
      <c r="Z163" s="6">
        <v>45900</v>
      </c>
      <c r="AA163" s="6"/>
      <c r="AB163" s="6"/>
      <c r="AC163" s="6"/>
      <c r="AD163" s="6"/>
      <c r="AE163" s="153"/>
      <c r="AF163" s="156"/>
      <c r="AG163" s="155"/>
      <c r="AH163" s="155"/>
      <c r="AI163" s="33"/>
      <c r="AJ163" s="33"/>
      <c r="AK163" s="4"/>
      <c r="AL163" s="4" t="s">
        <v>1638</v>
      </c>
      <c r="AM163" s="19"/>
    </row>
    <row r="164" spans="1:46" s="51" customFormat="1" ht="33.75" customHeight="1">
      <c r="A164" s="13">
        <v>156</v>
      </c>
      <c r="B164" s="46" t="s">
        <v>815</v>
      </c>
      <c r="C164" s="46"/>
      <c r="D164" s="46"/>
      <c r="E164" s="61" t="s">
        <v>1001</v>
      </c>
      <c r="F164" s="2" t="s">
        <v>227</v>
      </c>
      <c r="G164" s="2" t="s">
        <v>224</v>
      </c>
      <c r="H164" s="8" t="s">
        <v>34</v>
      </c>
      <c r="I164" s="82" t="s">
        <v>310</v>
      </c>
      <c r="J164" s="4" t="s">
        <v>102</v>
      </c>
      <c r="K164" s="97">
        <v>2.17</v>
      </c>
      <c r="L164" s="4" t="s">
        <v>361</v>
      </c>
      <c r="M164" s="4" t="s">
        <v>86</v>
      </c>
      <c r="N164" s="4" t="s">
        <v>630</v>
      </c>
      <c r="O164" s="6">
        <v>44098</v>
      </c>
      <c r="P164" s="8">
        <f>IF(ISBLANK(Гарантии!$O164), "Дата не указана", YEAR(Гарантии!$O164))</f>
        <v>2020</v>
      </c>
      <c r="Q164" s="6" t="str">
        <f ca="1">IF(OR(Гарантии!$R164&gt;=TODAY(),Гарантии!$S164&gt;=TODAY(),Гарантии!$T164&gt;=TODAY(),Гарантии!$U164&gt;=TODAY(),Гарантии!$V164&gt;=TODAY(),Гарантии!$W164&gt;=TODAY(),Гарантии!$X164&gt;=TODAY(),Гарантии!$Z164&gt;=TODAY(),Гарантии!$AB164&gt;=TODAY(),Гарантии!$AD164&gt;=TODAY(),Гарантии!$AC164&gt;=TODAY(),Гарантии!$Y164&gt;=TODAY(),Гарантии!$AA164&gt;=TODAY()),"Действует", "Окончена")</f>
        <v>Действует</v>
      </c>
      <c r="R164" s="6"/>
      <c r="S164" s="6"/>
      <c r="T164" s="6"/>
      <c r="U164" s="6">
        <v>45559</v>
      </c>
      <c r="V164" s="6"/>
      <c r="W164" s="6"/>
      <c r="X164" s="6"/>
      <c r="Y164" s="6"/>
      <c r="Z164" s="6">
        <v>45924</v>
      </c>
      <c r="AA164" s="6"/>
      <c r="AB164" s="6"/>
      <c r="AC164" s="6"/>
      <c r="AD164" s="6"/>
      <c r="AE164" s="153"/>
      <c r="AF164" s="156"/>
      <c r="AG164" s="155"/>
      <c r="AH164" s="155"/>
      <c r="AI164" s="33"/>
      <c r="AJ164" s="13"/>
      <c r="AK164" s="52"/>
      <c r="AL164" s="4" t="s">
        <v>1638</v>
      </c>
      <c r="AM164" s="8"/>
      <c r="AN164" s="37"/>
      <c r="AO164" s="37"/>
      <c r="AP164" s="37"/>
      <c r="AQ164" s="37"/>
      <c r="AR164" s="38"/>
      <c r="AS164" s="22"/>
      <c r="AT164" s="23"/>
    </row>
    <row r="165" spans="1:46" s="51" customFormat="1" ht="58.5" customHeight="1">
      <c r="A165" s="13">
        <v>157</v>
      </c>
      <c r="B165" s="34"/>
      <c r="C165" s="34"/>
      <c r="D165" s="34"/>
      <c r="E165" s="61" t="s">
        <v>826</v>
      </c>
      <c r="F165" s="2" t="s">
        <v>227</v>
      </c>
      <c r="G165" s="2" t="s">
        <v>224</v>
      </c>
      <c r="H165" s="34" t="s">
        <v>35</v>
      </c>
      <c r="I165" s="82" t="s">
        <v>157</v>
      </c>
      <c r="J165" s="8" t="s">
        <v>102</v>
      </c>
      <c r="K165" s="8">
        <v>2.7</v>
      </c>
      <c r="L165" s="8" t="s">
        <v>391</v>
      </c>
      <c r="M165" s="4" t="s">
        <v>27</v>
      </c>
      <c r="N165" s="8" t="s">
        <v>672</v>
      </c>
      <c r="O165" s="6">
        <v>44042</v>
      </c>
      <c r="P165" s="8">
        <f>IF(ISBLANK(Гарантии!$O165), "Дата не указана", YEAR(Гарантии!$O165))</f>
        <v>2020</v>
      </c>
      <c r="Q165" s="6" t="str">
        <f ca="1">IF(OR(Гарантии!$R165&gt;=TODAY(),Гарантии!$S165&gt;=TODAY(),Гарантии!$T165&gt;=TODAY(),Гарантии!$U165&gt;=TODAY(),Гарантии!$V165&gt;=TODAY(),Гарантии!$W165&gt;=TODAY(),Гарантии!$X165&gt;=TODAY(),Гарантии!$Z165&gt;=TODAY(),Гарантии!$AB165&gt;=TODAY(),Гарантии!$AD165&gt;=TODAY(),Гарантии!$AC165&gt;=TODAY(),Гарантии!$Y165&gt;=TODAY(),Гарантии!$AA165&gt;=TODAY()),"Действует", "Окончена")</f>
        <v>Действует</v>
      </c>
      <c r="R165" s="6"/>
      <c r="S165" s="6"/>
      <c r="T165" s="6"/>
      <c r="U165" s="6">
        <v>45503</v>
      </c>
      <c r="V165" s="6"/>
      <c r="W165" s="6">
        <v>46233</v>
      </c>
      <c r="X165" s="6"/>
      <c r="Y165" s="6"/>
      <c r="Z165" s="6">
        <v>45868</v>
      </c>
      <c r="AA165" s="6"/>
      <c r="AB165" s="6">
        <v>44407</v>
      </c>
      <c r="AC165" s="6"/>
      <c r="AD165" s="6"/>
      <c r="AE165" s="153"/>
      <c r="AF165" s="156"/>
      <c r="AG165" s="155"/>
      <c r="AH165" s="155"/>
      <c r="AI165" s="33"/>
      <c r="AJ165" s="33"/>
      <c r="AK165" s="8"/>
      <c r="AL165" s="4" t="s">
        <v>179</v>
      </c>
      <c r="AM165" s="8"/>
      <c r="AN165" s="37"/>
      <c r="AO165" s="37"/>
      <c r="AP165" s="37"/>
      <c r="AQ165" s="37"/>
      <c r="AR165" s="38"/>
      <c r="AS165" s="22"/>
      <c r="AT165" s="23"/>
    </row>
    <row r="166" spans="1:46" s="51" customFormat="1" ht="51" customHeight="1">
      <c r="A166" s="13">
        <v>158</v>
      </c>
      <c r="B166" s="46"/>
      <c r="C166" s="46"/>
      <c r="D166" s="46"/>
      <c r="E166" s="61" t="s">
        <v>825</v>
      </c>
      <c r="F166" s="19" t="s">
        <v>227</v>
      </c>
      <c r="G166" s="8" t="s">
        <v>219</v>
      </c>
      <c r="H166" s="19" t="s">
        <v>35</v>
      </c>
      <c r="I166" s="84" t="s">
        <v>110</v>
      </c>
      <c r="J166" s="19" t="s">
        <v>102</v>
      </c>
      <c r="K166" s="97">
        <v>0.40500000000000003</v>
      </c>
      <c r="L166" s="4" t="s">
        <v>326</v>
      </c>
      <c r="M166" s="1" t="s">
        <v>27</v>
      </c>
      <c r="N166" s="4" t="s">
        <v>555</v>
      </c>
      <c r="O166" s="52">
        <v>44113</v>
      </c>
      <c r="P166" s="19">
        <f>IF(ISBLANK(Гарантии!$O166), "Дата не указана", YEAR(Гарантии!$O166))</f>
        <v>2020</v>
      </c>
      <c r="Q166" s="6" t="str">
        <f ca="1">IF(OR(Гарантии!$R166&gt;=TODAY(),Гарантии!$S166&gt;=TODAY(),Гарантии!$T166&gt;=TODAY(),Гарантии!$U166&gt;=TODAY(),Гарантии!$V166&gt;=TODAY(),Гарантии!$W166&gt;=TODAY(),Гарантии!$X166&gt;=TODAY(),Гарантии!$Z166&gt;=TODAY(),Гарантии!$AB166&gt;=TODAY(),Гарантии!$AD166&gt;=TODAY(),Гарантии!$AC166&gt;=TODAY(),Гарантии!$Y166&gt;=TODAY(),Гарантии!$AA166&gt;=TODAY()),"Действует", "Окончена")</f>
        <v>Действует</v>
      </c>
      <c r="R166" s="6">
        <v>47035</v>
      </c>
      <c r="S166" s="6">
        <v>46304</v>
      </c>
      <c r="T166" s="6">
        <v>45939</v>
      </c>
      <c r="U166" s="6">
        <v>47035</v>
      </c>
      <c r="V166" s="6"/>
      <c r="W166" s="6" t="s">
        <v>162</v>
      </c>
      <c r="X166" s="6" t="s">
        <v>163</v>
      </c>
      <c r="Y166" s="6"/>
      <c r="Z166" s="6">
        <v>45939</v>
      </c>
      <c r="AA166" s="6"/>
      <c r="AB166" s="6"/>
      <c r="AC166" s="6"/>
      <c r="AD166" s="6"/>
      <c r="AE166" s="153"/>
      <c r="AF166" s="154"/>
      <c r="AG166" s="155"/>
      <c r="AH166" s="155"/>
      <c r="AI166" s="4"/>
      <c r="AJ166" s="6"/>
      <c r="AK166" s="4"/>
      <c r="AL166" s="4" t="s">
        <v>179</v>
      </c>
      <c r="AM166" s="8"/>
      <c r="AN166" s="37"/>
      <c r="AO166" s="37"/>
      <c r="AP166" s="37"/>
      <c r="AQ166" s="37"/>
      <c r="AR166" s="38"/>
      <c r="AS166" s="22"/>
      <c r="AT166" s="23"/>
    </row>
    <row r="167" spans="1:46" s="51" customFormat="1" ht="34.5" customHeight="1">
      <c r="A167" s="13">
        <v>159</v>
      </c>
      <c r="B167" s="34"/>
      <c r="C167" s="34"/>
      <c r="D167" s="34"/>
      <c r="E167" s="34"/>
      <c r="F167" s="34"/>
      <c r="G167" s="2" t="s">
        <v>224</v>
      </c>
      <c r="H167" s="34" t="s">
        <v>35</v>
      </c>
      <c r="I167" s="82" t="s">
        <v>110</v>
      </c>
      <c r="J167" s="1" t="s">
        <v>2</v>
      </c>
      <c r="K167" s="70">
        <v>1.5</v>
      </c>
      <c r="L167" s="1" t="s">
        <v>390</v>
      </c>
      <c r="M167" s="4" t="s">
        <v>27</v>
      </c>
      <c r="N167" s="1" t="s">
        <v>671</v>
      </c>
      <c r="O167" s="6">
        <v>44140</v>
      </c>
      <c r="P167" s="8">
        <f>IF(ISBLANK(Гарантии!$O167), "Дата не указана", YEAR(Гарантии!$O167))</f>
        <v>2020</v>
      </c>
      <c r="Q167" s="6" t="str">
        <f ca="1">IF(OR(Гарантии!$R167&gt;=TODAY(),Гарантии!$S167&gt;=TODAY(),Гарантии!$T167&gt;=TODAY(),Гарантии!$U167&gt;=TODAY(),Гарантии!$V167&gt;=TODAY(),Гарантии!$W167&gt;=TODAY(),Гарантии!$X167&gt;=TODAY(),Гарантии!$Z167&gt;=TODAY(),Гарантии!$AB167&gt;=TODAY(),Гарантии!$AD167&gt;=TODAY(),Гарантии!$AC167&gt;=TODAY(),Гарантии!$Y167&gt;=TODAY(),Гарантии!$AA167&gt;=TODAY()),"Действует", "Окончена")</f>
        <v>Действует</v>
      </c>
      <c r="R167" s="6"/>
      <c r="S167" s="6"/>
      <c r="T167" s="6"/>
      <c r="U167" s="6">
        <v>44870</v>
      </c>
      <c r="V167" s="6"/>
      <c r="W167" s="6" t="s">
        <v>173</v>
      </c>
      <c r="X167" s="6"/>
      <c r="Y167" s="6"/>
      <c r="Z167" s="6">
        <v>45966</v>
      </c>
      <c r="AA167" s="6"/>
      <c r="AB167" s="6"/>
      <c r="AC167" s="6"/>
      <c r="AD167" s="6"/>
      <c r="AE167" s="153"/>
      <c r="AF167" s="156"/>
      <c r="AG167" s="155"/>
      <c r="AH167" s="155"/>
      <c r="AI167" s="33"/>
      <c r="AJ167" s="33"/>
      <c r="AK167" s="1"/>
      <c r="AL167" s="4" t="s">
        <v>179</v>
      </c>
      <c r="AM167" s="8"/>
      <c r="AN167" s="37"/>
      <c r="AO167" s="37"/>
      <c r="AP167" s="37"/>
      <c r="AQ167" s="37"/>
      <c r="AR167" s="38"/>
      <c r="AS167" s="22"/>
      <c r="AT167" s="23"/>
    </row>
    <row r="168" spans="1:46" s="3" customFormat="1" ht="28">
      <c r="A168" s="13">
        <v>160</v>
      </c>
      <c r="B168" s="19"/>
      <c r="C168" s="19"/>
      <c r="D168" s="19"/>
      <c r="E168" s="19"/>
      <c r="F168" s="19"/>
      <c r="G168" s="2" t="s">
        <v>224</v>
      </c>
      <c r="H168" s="19" t="s">
        <v>46</v>
      </c>
      <c r="I168" s="89" t="s">
        <v>111</v>
      </c>
      <c r="J168" s="4" t="s">
        <v>102</v>
      </c>
      <c r="K168" s="97">
        <v>1</v>
      </c>
      <c r="L168" s="4" t="s">
        <v>392</v>
      </c>
      <c r="M168" s="8" t="s">
        <v>172</v>
      </c>
      <c r="N168" s="4" t="s">
        <v>678</v>
      </c>
      <c r="O168" s="6">
        <v>44007</v>
      </c>
      <c r="P168" s="8">
        <f>IF(ISBLANK(Гарантии!$O168), "Дата не указана", YEAR(Гарантии!$O168))</f>
        <v>2020</v>
      </c>
      <c r="Q168" s="6" t="str">
        <f ca="1">IF(OR(Гарантии!$R168&gt;=TODAY(),Гарантии!$S168&gt;=TODAY(),Гарантии!$T168&gt;=TODAY(),Гарантии!$U168&gt;=TODAY(),Гарантии!$V168&gt;=TODAY(),Гарантии!$W168&gt;=TODAY(),Гарантии!$X168&gt;=TODAY(),Гарантии!$Z168&gt;=TODAY(),Гарантии!$AB168&gt;=TODAY(),Гарантии!$AD168&gt;=TODAY(),Гарантии!$AC168&gt;=TODAY(),Гарантии!$Y168&gt;=TODAY(),Гарантии!$AA168&gt;=TODAY()),"Действует", "Окончена")</f>
        <v>Действует</v>
      </c>
      <c r="R168" s="6"/>
      <c r="S168" s="6"/>
      <c r="T168" s="6"/>
      <c r="U168" s="6">
        <v>45468</v>
      </c>
      <c r="V168" s="6"/>
      <c r="W168" s="6"/>
      <c r="X168" s="6">
        <v>46198</v>
      </c>
      <c r="Y168" s="6"/>
      <c r="Z168" s="6">
        <v>45833</v>
      </c>
      <c r="AA168" s="6"/>
      <c r="AB168" s="6"/>
      <c r="AC168" s="6"/>
      <c r="AD168" s="6"/>
      <c r="AE168" s="158"/>
      <c r="AF168" s="154"/>
      <c r="AG168" s="155"/>
      <c r="AH168" s="155"/>
      <c r="AI168" s="33"/>
      <c r="AJ168" s="33"/>
      <c r="AK168" s="52"/>
      <c r="AL168" s="8" t="s">
        <v>48</v>
      </c>
      <c r="AM168" s="19"/>
    </row>
    <row r="169" spans="1:46" s="3" customFormat="1" ht="56">
      <c r="A169" s="13">
        <v>161</v>
      </c>
      <c r="B169" s="19"/>
      <c r="C169" s="19"/>
      <c r="D169" s="19"/>
      <c r="E169" s="61" t="s">
        <v>841</v>
      </c>
      <c r="F169" s="2" t="s">
        <v>227</v>
      </c>
      <c r="G169" s="2" t="s">
        <v>224</v>
      </c>
      <c r="H169" s="19" t="s">
        <v>14</v>
      </c>
      <c r="I169" s="82" t="s">
        <v>296</v>
      </c>
      <c r="J169" s="4" t="s">
        <v>2</v>
      </c>
      <c r="K169" s="47">
        <v>2.0299999999999998</v>
      </c>
      <c r="L169" s="4" t="s">
        <v>463</v>
      </c>
      <c r="M169" s="47" t="s">
        <v>137</v>
      </c>
      <c r="N169" s="47" t="s">
        <v>686</v>
      </c>
      <c r="O169" s="6">
        <v>44029</v>
      </c>
      <c r="P169" s="8">
        <f>IF(ISBLANK(Гарантии!$O169), "Дата не указана", YEAR(Гарантии!$O169))</f>
        <v>2020</v>
      </c>
      <c r="Q169" s="6" t="str">
        <f ca="1">IF(OR(Гарантии!$R169&gt;=TODAY(),Гарантии!$S169&gt;=TODAY(),Гарантии!$T169&gt;=TODAY(),Гарантии!$U169&gt;=TODAY(),Гарантии!$V169&gt;=TODAY(),Гарантии!$W169&gt;=TODAY(),Гарантии!$X169&gt;=TODAY(),Гарантии!$Z169&gt;=TODAY(),Гарантии!$AB169&gt;=TODAY(),Гарантии!$AD169&gt;=TODAY(),Гарантии!$AC169&gt;=TODAY(),Гарантии!$Y169&gt;=TODAY(),Гарантии!$AA169&gt;=TODAY()),"Действует", "Окончена")</f>
        <v>Действует</v>
      </c>
      <c r="R169" s="6"/>
      <c r="S169" s="6"/>
      <c r="T169" s="6"/>
      <c r="U169" s="6">
        <v>44759</v>
      </c>
      <c r="V169" s="6"/>
      <c r="W169" s="6"/>
      <c r="X169" s="6">
        <v>45855</v>
      </c>
      <c r="Y169" s="6"/>
      <c r="Z169" s="6">
        <v>45855</v>
      </c>
      <c r="AA169" s="6"/>
      <c r="AB169" s="6"/>
      <c r="AC169" s="6"/>
      <c r="AD169" s="6"/>
      <c r="AE169" s="153"/>
      <c r="AF169" s="154"/>
      <c r="AG169" s="155"/>
      <c r="AH169" s="155"/>
      <c r="AI169" s="33"/>
      <c r="AJ169" s="33"/>
      <c r="AK169" s="4"/>
      <c r="AL169" s="8" t="s">
        <v>49</v>
      </c>
      <c r="AM169" s="8"/>
    </row>
    <row r="170" spans="1:46" s="3" customFormat="1" ht="56">
      <c r="A170" s="13">
        <v>162</v>
      </c>
      <c r="B170" s="19"/>
      <c r="C170" s="19"/>
      <c r="D170" s="19"/>
      <c r="E170" s="19" t="s">
        <v>837</v>
      </c>
      <c r="F170" s="2" t="s">
        <v>227</v>
      </c>
      <c r="G170" s="2" t="s">
        <v>224</v>
      </c>
      <c r="H170" s="19" t="s">
        <v>14</v>
      </c>
      <c r="I170" s="82" t="s">
        <v>257</v>
      </c>
      <c r="J170" s="4" t="s">
        <v>102</v>
      </c>
      <c r="K170" s="47">
        <v>2</v>
      </c>
      <c r="L170" s="4" t="s">
        <v>836</v>
      </c>
      <c r="M170" s="8" t="s">
        <v>172</v>
      </c>
      <c r="N170" s="4" t="s">
        <v>685</v>
      </c>
      <c r="O170" s="6">
        <v>44074</v>
      </c>
      <c r="P170" s="8">
        <f>IF(ISBLANK(Гарантии!$O170), "Дата не указана", YEAR(Гарантии!$O170))</f>
        <v>2020</v>
      </c>
      <c r="Q170" s="6" t="str">
        <f ca="1">IF(OR(Гарантии!$R170&gt;=TODAY(),Гарантии!$S170&gt;=TODAY(),Гарантии!$T170&gt;=TODAY(),Гарантии!$U170&gt;=TODAY(),Гарантии!$V170&gt;=TODAY(),Гарантии!$W170&gt;=TODAY(),Гарантии!$X170&gt;=TODAY(),Гарантии!$Z170&gt;=TODAY(),Гарантии!$AB170&gt;=TODAY(),Гарантии!$AD170&gt;=TODAY(),Гарантии!$AC170&gt;=TODAY(),Гарантии!$Y170&gt;=TODAY(),Гарантии!$AA170&gt;=TODAY()),"Действует", "Окончена")</f>
        <v>Действует</v>
      </c>
      <c r="R170" s="6"/>
      <c r="S170" s="6"/>
      <c r="T170" s="6"/>
      <c r="U170" s="6">
        <v>45535</v>
      </c>
      <c r="V170" s="6"/>
      <c r="W170" s="6"/>
      <c r="X170" s="6">
        <v>45900</v>
      </c>
      <c r="Y170" s="6"/>
      <c r="Z170" s="6">
        <v>45900</v>
      </c>
      <c r="AA170" s="6"/>
      <c r="AB170" s="6"/>
      <c r="AC170" s="6"/>
      <c r="AD170" s="6"/>
      <c r="AE170" s="153"/>
      <c r="AF170" s="154"/>
      <c r="AG170" s="155"/>
      <c r="AH170" s="155"/>
      <c r="AI170" s="33"/>
      <c r="AJ170" s="33"/>
      <c r="AK170" s="4"/>
      <c r="AL170" s="8" t="s">
        <v>49</v>
      </c>
      <c r="AM170" s="8" t="s">
        <v>136</v>
      </c>
    </row>
    <row r="171" spans="1:46" s="3" customFormat="1" ht="56">
      <c r="A171" s="13">
        <v>163</v>
      </c>
      <c r="B171" s="19"/>
      <c r="C171" s="19"/>
      <c r="D171" s="19"/>
      <c r="E171" s="19"/>
      <c r="F171" s="19"/>
      <c r="G171" s="2" t="s">
        <v>224</v>
      </c>
      <c r="H171" s="19" t="s">
        <v>14</v>
      </c>
      <c r="I171" s="89" t="s">
        <v>257</v>
      </c>
      <c r="J171" s="4" t="s">
        <v>102</v>
      </c>
      <c r="K171" s="54">
        <v>1.427</v>
      </c>
      <c r="L171" s="4" t="s">
        <v>464</v>
      </c>
      <c r="M171" s="8" t="s">
        <v>172</v>
      </c>
      <c r="N171" s="4" t="s">
        <v>684</v>
      </c>
      <c r="O171" s="6">
        <v>44088</v>
      </c>
      <c r="P171" s="8">
        <f>IF(ISBLANK(Гарантии!$O171), "Дата не указана", YEAR(Гарантии!$O171))</f>
        <v>2020</v>
      </c>
      <c r="Q171" s="6" t="str">
        <f ca="1">IF(OR(Гарантии!$R171&gt;=TODAY(),Гарантии!$S171&gt;=TODAY(),Гарантии!$T171&gt;=TODAY(),Гарантии!$U171&gt;=TODAY(),Гарантии!$V171&gt;=TODAY(),Гарантии!$W171&gt;=TODAY(),Гарантии!$X171&gt;=TODAY(),Гарантии!$Z171&gt;=TODAY(),Гарантии!$AB171&gt;=TODAY(),Гарантии!$AD171&gt;=TODAY(),Гарантии!$AC171&gt;=TODAY(),Гарантии!$Y171&gt;=TODAY(),Гарантии!$AA171&gt;=TODAY()),"Действует", "Окончена")</f>
        <v>Действует</v>
      </c>
      <c r="R171" s="6"/>
      <c r="S171" s="6"/>
      <c r="T171" s="6"/>
      <c r="U171" s="6">
        <v>45549</v>
      </c>
      <c r="V171" s="6"/>
      <c r="W171" s="6"/>
      <c r="X171" s="6"/>
      <c r="Y171" s="6"/>
      <c r="Z171" s="6">
        <v>45914</v>
      </c>
      <c r="AA171" s="6"/>
      <c r="AB171" s="6"/>
      <c r="AC171" s="6"/>
      <c r="AD171" s="6"/>
      <c r="AE171" s="153"/>
      <c r="AF171" s="154"/>
      <c r="AG171" s="155"/>
      <c r="AH171" s="155"/>
      <c r="AI171" s="33"/>
      <c r="AJ171" s="33"/>
      <c r="AK171" s="4"/>
      <c r="AL171" s="8" t="s">
        <v>49</v>
      </c>
      <c r="AM171" s="19"/>
    </row>
    <row r="172" spans="1:46" s="3" customFormat="1" ht="28">
      <c r="A172" s="13">
        <v>164</v>
      </c>
      <c r="B172" s="46"/>
      <c r="C172" s="46"/>
      <c r="D172" s="46"/>
      <c r="E172" s="46"/>
      <c r="F172" s="46"/>
      <c r="G172" s="8" t="s">
        <v>226</v>
      </c>
      <c r="H172" s="19" t="s">
        <v>14</v>
      </c>
      <c r="I172" s="84" t="s">
        <v>257</v>
      </c>
      <c r="J172" s="19" t="s">
        <v>102</v>
      </c>
      <c r="K172" s="29"/>
      <c r="L172" s="4" t="s">
        <v>150</v>
      </c>
      <c r="M172" s="4" t="s">
        <v>109</v>
      </c>
      <c r="N172" s="4" t="s">
        <v>560</v>
      </c>
      <c r="O172" s="52">
        <v>44145</v>
      </c>
      <c r="P172" s="19">
        <f>IF(ISBLANK(Гарантии!$O172), "Дата не указана", YEAR(Гарантии!$O172))</f>
        <v>2020</v>
      </c>
      <c r="Q172" s="6" t="str">
        <f ca="1">IF(OR(Гарантии!$R172&gt;=TODAY(),Гарантии!$S172&gt;=TODAY(),Гарантии!$T172&gt;=TODAY(),Гарантии!$U172&gt;=TODAY(),Гарантии!$V172&gt;=TODAY(),Гарантии!$W172&gt;=TODAY(),Гарантии!$X172&gt;=TODAY(),Гарантии!$Z172&gt;=TODAY(),Гарантии!$AB172&gt;=TODAY(),Гарантии!$AD172&gt;=TODAY(),Гарантии!$AC172&gt;=TODAY(),Гарантии!$Y172&gt;=TODAY(),Гарантии!$AA172&gt;=TODAY()),"Действует", "Окончена")</f>
        <v>Действует</v>
      </c>
      <c r="R172" s="6">
        <v>47067</v>
      </c>
      <c r="S172" s="6">
        <v>46336</v>
      </c>
      <c r="T172" s="6">
        <v>45971</v>
      </c>
      <c r="U172" s="6">
        <v>46701</v>
      </c>
      <c r="V172" s="6"/>
      <c r="W172" s="6" t="s">
        <v>164</v>
      </c>
      <c r="X172" s="6" t="s">
        <v>165</v>
      </c>
      <c r="Y172" s="6"/>
      <c r="Z172" s="6"/>
      <c r="AA172" s="6"/>
      <c r="AB172" s="6"/>
      <c r="AC172" s="6"/>
      <c r="AD172" s="6"/>
      <c r="AE172" s="153"/>
      <c r="AF172" s="154"/>
      <c r="AG172" s="155"/>
      <c r="AH172" s="155"/>
      <c r="AI172" s="4"/>
      <c r="AJ172" s="4"/>
      <c r="AK172" s="4"/>
      <c r="AL172" s="8" t="s">
        <v>49</v>
      </c>
      <c r="AM172" s="8"/>
    </row>
    <row r="173" spans="1:46" s="3" customFormat="1" ht="28">
      <c r="A173" s="13">
        <v>165</v>
      </c>
      <c r="B173" s="19"/>
      <c r="C173" s="19"/>
      <c r="D173" s="19"/>
      <c r="E173" s="61" t="s">
        <v>842</v>
      </c>
      <c r="F173" s="2" t="s">
        <v>227</v>
      </c>
      <c r="G173" s="2" t="s">
        <v>224</v>
      </c>
      <c r="H173" s="19" t="s">
        <v>14</v>
      </c>
      <c r="I173" s="82" t="s">
        <v>297</v>
      </c>
      <c r="J173" s="4" t="s">
        <v>102</v>
      </c>
      <c r="K173" s="47">
        <v>4</v>
      </c>
      <c r="L173" s="4" t="s">
        <v>138</v>
      </c>
      <c r="M173" s="47" t="s">
        <v>50</v>
      </c>
      <c r="N173" s="47" t="s">
        <v>687</v>
      </c>
      <c r="O173" s="6">
        <v>44188</v>
      </c>
      <c r="P173" s="8">
        <f>IF(ISBLANK(Гарантии!$O173), "Дата не указана", YEAR(Гарантии!$O173))</f>
        <v>2020</v>
      </c>
      <c r="Q173" s="6" t="str">
        <f ca="1">IF(OR(Гарантии!$R173&gt;=TODAY(),Гарантии!$S173&gt;=TODAY(),Гарантии!$T173&gt;=TODAY(),Гарантии!$U173&gt;=TODAY(),Гарантии!$V173&gt;=TODAY(),Гарантии!$W173&gt;=TODAY(),Гарантии!$X173&gt;=TODAY(),Гарантии!$Z173&gt;=TODAY(),Гарантии!$AB173&gt;=TODAY(),Гарантии!$AD173&gt;=TODAY(),Гарантии!$AC173&gt;=TODAY(),Гарантии!$Y173&gt;=TODAY(),Гарантии!$AA173&gt;=TODAY()),"Действует", "Окончена")</f>
        <v>Действует</v>
      </c>
      <c r="R173" s="6"/>
      <c r="S173" s="6"/>
      <c r="T173" s="6"/>
      <c r="U173" s="6">
        <v>45649</v>
      </c>
      <c r="V173" s="6"/>
      <c r="W173" s="6">
        <v>46379</v>
      </c>
      <c r="X173" s="6">
        <v>46014</v>
      </c>
      <c r="Y173" s="6"/>
      <c r="Z173" s="6">
        <v>46014</v>
      </c>
      <c r="AA173" s="6"/>
      <c r="AB173" s="6"/>
      <c r="AC173" s="6"/>
      <c r="AD173" s="6"/>
      <c r="AE173" s="153"/>
      <c r="AF173" s="154"/>
      <c r="AG173" s="155"/>
      <c r="AH173" s="155"/>
      <c r="AI173" s="33"/>
      <c r="AJ173" s="13"/>
      <c r="AK173" s="52"/>
      <c r="AL173" s="8" t="s">
        <v>49</v>
      </c>
      <c r="AM173" s="8"/>
    </row>
    <row r="174" spans="1:46" s="51" customFormat="1" ht="38.25" customHeight="1">
      <c r="A174" s="13">
        <v>166</v>
      </c>
      <c r="B174" s="2"/>
      <c r="C174" s="2"/>
      <c r="D174" s="2"/>
      <c r="E174" s="8" t="s">
        <v>860</v>
      </c>
      <c r="F174" s="2" t="s">
        <v>227</v>
      </c>
      <c r="G174" s="2" t="s">
        <v>224</v>
      </c>
      <c r="H174" s="2" t="s">
        <v>21</v>
      </c>
      <c r="I174" s="82" t="s">
        <v>300</v>
      </c>
      <c r="J174" s="4" t="s">
        <v>102</v>
      </c>
      <c r="K174" s="97">
        <v>1.10284</v>
      </c>
      <c r="L174" s="4" t="s">
        <v>399</v>
      </c>
      <c r="M174" s="8" t="s">
        <v>172</v>
      </c>
      <c r="N174" s="47" t="s">
        <v>699</v>
      </c>
      <c r="O174" s="6">
        <v>44088</v>
      </c>
      <c r="P174" s="8">
        <f>IF(ISBLANK(Гарантии!$O174), "Дата не указана", YEAR(Гарантии!$O174))</f>
        <v>2020</v>
      </c>
      <c r="Q174" s="6" t="str">
        <f ca="1">IF(OR(Гарантии!$R174&gt;=TODAY(),Гарантии!$S174&gt;=TODAY(),Гарантии!$T174&gt;=TODAY(),Гарантии!$U174&gt;=TODAY(),Гарантии!$V174&gt;=TODAY(),Гарантии!$W174&gt;=TODAY(),Гарантии!$X174&gt;=TODAY(),Гарантии!$Z174&gt;=TODAY(),Гарантии!$AB174&gt;=TODAY(),Гарантии!$AD174&gt;=TODAY(),Гарантии!$AC174&gt;=TODAY(),Гарантии!$Y174&gt;=TODAY(),Гарантии!$AA174&gt;=TODAY()),"Действует", "Окончена")</f>
        <v>Действует</v>
      </c>
      <c r="R174" s="6"/>
      <c r="S174" s="6"/>
      <c r="T174" s="6"/>
      <c r="U174" s="6">
        <v>45549</v>
      </c>
      <c r="V174" s="6"/>
      <c r="W174" s="6"/>
      <c r="X174" s="6"/>
      <c r="Y174" s="6"/>
      <c r="Z174" s="6">
        <v>45914</v>
      </c>
      <c r="AA174" s="6"/>
      <c r="AB174" s="6"/>
      <c r="AC174" s="6"/>
      <c r="AD174" s="6">
        <v>47010</v>
      </c>
      <c r="AE174" s="153"/>
      <c r="AF174" s="156"/>
      <c r="AG174" s="155"/>
      <c r="AH174" s="155"/>
      <c r="AI174" s="33"/>
      <c r="AJ174" s="33"/>
      <c r="AK174" s="52"/>
      <c r="AL174" s="8" t="s">
        <v>995</v>
      </c>
      <c r="AM174" s="8"/>
      <c r="AN174" s="37"/>
      <c r="AO174" s="37"/>
      <c r="AP174" s="37"/>
      <c r="AQ174" s="37"/>
      <c r="AR174" s="38"/>
      <c r="AS174" s="22"/>
      <c r="AT174" s="23"/>
    </row>
    <row r="175" spans="1:46" s="51" customFormat="1" ht="38.25" customHeight="1">
      <c r="A175" s="13">
        <v>167</v>
      </c>
      <c r="B175" s="2" t="s">
        <v>815</v>
      </c>
      <c r="C175" s="2"/>
      <c r="D175" s="2"/>
      <c r="E175" s="8" t="s">
        <v>861</v>
      </c>
      <c r="F175" s="2" t="s">
        <v>227</v>
      </c>
      <c r="G175" s="2" t="s">
        <v>224</v>
      </c>
      <c r="H175" s="2" t="s">
        <v>21</v>
      </c>
      <c r="I175" s="82" t="s">
        <v>254</v>
      </c>
      <c r="J175" s="4" t="s">
        <v>102</v>
      </c>
      <c r="K175" s="97">
        <v>4</v>
      </c>
      <c r="L175" s="4" t="s">
        <v>401</v>
      </c>
      <c r="M175" s="47" t="s">
        <v>140</v>
      </c>
      <c r="N175" s="47" t="s">
        <v>701</v>
      </c>
      <c r="O175" s="6">
        <v>44116</v>
      </c>
      <c r="P175" s="8">
        <f>IF(ISBLANK(Гарантии!$O175), "Дата не указана", YEAR(Гарантии!$O175))</f>
        <v>2020</v>
      </c>
      <c r="Q175" s="6" t="str">
        <f ca="1">IF(OR(Гарантии!$R175&gt;=TODAY(),Гарантии!$S175&gt;=TODAY(),Гарантии!$T175&gt;=TODAY(),Гарантии!$U175&gt;=TODAY(),Гарантии!$V175&gt;=TODAY(),Гарантии!$W175&gt;=TODAY(),Гарантии!$X175&gt;=TODAY(),Гарантии!$Z175&gt;=TODAY(),Гарантии!$AB175&gt;=TODAY(),Гарантии!$AD175&gt;=TODAY(),Гарантии!$AC175&gt;=TODAY(),Гарантии!$Y175&gt;=TODAY(),Гарантии!$AA175&gt;=TODAY()),"Действует", "Окончена")</f>
        <v>Действует</v>
      </c>
      <c r="R175" s="6"/>
      <c r="S175" s="6"/>
      <c r="T175" s="6"/>
      <c r="U175" s="6">
        <v>45577</v>
      </c>
      <c r="V175" s="6"/>
      <c r="W175" s="6"/>
      <c r="X175" s="6"/>
      <c r="Y175" s="6"/>
      <c r="Z175" s="6">
        <v>44846</v>
      </c>
      <c r="AA175" s="6"/>
      <c r="AB175" s="6"/>
      <c r="AC175" s="6"/>
      <c r="AD175" s="6"/>
      <c r="AE175" s="153"/>
      <c r="AF175" s="154"/>
      <c r="AG175" s="154"/>
      <c r="AH175" s="155"/>
      <c r="AI175" s="33"/>
      <c r="AJ175" s="33"/>
      <c r="AK175" s="4"/>
      <c r="AL175" s="8" t="s">
        <v>175</v>
      </c>
      <c r="AM175" s="1"/>
      <c r="AN175" s="37"/>
      <c r="AO175" s="37"/>
      <c r="AP175" s="37"/>
      <c r="AQ175" s="37"/>
      <c r="AR175" s="38"/>
      <c r="AS175" s="22"/>
      <c r="AT175" s="23"/>
    </row>
    <row r="176" spans="1:46" s="51" customFormat="1" ht="57" customHeight="1">
      <c r="A176" s="13">
        <v>168</v>
      </c>
      <c r="B176" s="2" t="s">
        <v>815</v>
      </c>
      <c r="C176" s="2"/>
      <c r="D176" s="2"/>
      <c r="E176" s="8" t="s">
        <v>861</v>
      </c>
      <c r="F176" s="2" t="s">
        <v>227</v>
      </c>
      <c r="G176" s="2" t="s">
        <v>224</v>
      </c>
      <c r="H176" s="2" t="s">
        <v>21</v>
      </c>
      <c r="I176" s="82" t="s">
        <v>254</v>
      </c>
      <c r="J176" s="4" t="s">
        <v>102</v>
      </c>
      <c r="K176" s="97">
        <v>6</v>
      </c>
      <c r="L176" s="4" t="s">
        <v>400</v>
      </c>
      <c r="M176" s="8" t="s">
        <v>172</v>
      </c>
      <c r="N176" s="47" t="s">
        <v>700</v>
      </c>
      <c r="O176" s="6">
        <v>44146</v>
      </c>
      <c r="P176" s="8">
        <f>IF(ISBLANK(Гарантии!$O176), "Дата не указана", YEAR(Гарантии!$O176))</f>
        <v>2020</v>
      </c>
      <c r="Q176" s="6" t="str">
        <f ca="1">IF(OR(Гарантии!$R176&gt;=TODAY(),Гарантии!$S176&gt;=TODAY(),Гарантии!$T176&gt;=TODAY(),Гарантии!$U176&gt;=TODAY(),Гарантии!$V176&gt;=TODAY(),Гарантии!$W176&gt;=TODAY(),Гарантии!$X176&gt;=TODAY(),Гарантии!$Z176&gt;=TODAY(),Гарантии!$AB176&gt;=TODAY(),Гарантии!$AD176&gt;=TODAY(),Гарантии!$AC176&gt;=TODAY(),Гарантии!$Y176&gt;=TODAY(),Гарантии!$AA176&gt;=TODAY()),"Действует", "Окончена")</f>
        <v>Действует</v>
      </c>
      <c r="R176" s="6"/>
      <c r="S176" s="6"/>
      <c r="T176" s="6"/>
      <c r="U176" s="6">
        <v>45607</v>
      </c>
      <c r="V176" s="6"/>
      <c r="W176" s="6">
        <v>46337</v>
      </c>
      <c r="X176" s="6"/>
      <c r="Y176" s="6"/>
      <c r="Z176" s="6">
        <v>45972</v>
      </c>
      <c r="AA176" s="6"/>
      <c r="AB176" s="6"/>
      <c r="AC176" s="6"/>
      <c r="AD176" s="6">
        <v>47068</v>
      </c>
      <c r="AE176" s="153"/>
      <c r="AF176" s="154"/>
      <c r="AG176" s="154"/>
      <c r="AH176" s="155"/>
      <c r="AI176" s="33"/>
      <c r="AJ176" s="33"/>
      <c r="AK176" s="52"/>
      <c r="AL176" s="8" t="s">
        <v>175</v>
      </c>
      <c r="AM176" s="8" t="s">
        <v>139</v>
      </c>
      <c r="AN176" s="37"/>
      <c r="AO176" s="37"/>
      <c r="AP176" s="37"/>
      <c r="AQ176" s="37"/>
      <c r="AR176" s="38"/>
      <c r="AS176" s="22"/>
      <c r="AT176" s="23"/>
    </row>
    <row r="177" spans="1:46" s="3" customFormat="1" ht="28">
      <c r="A177" s="13">
        <v>169</v>
      </c>
      <c r="B177" s="34"/>
      <c r="C177" s="34"/>
      <c r="D177" s="34"/>
      <c r="E177" s="34" t="s">
        <v>862</v>
      </c>
      <c r="F177" s="19" t="s">
        <v>227</v>
      </c>
      <c r="G177" s="8" t="s">
        <v>219</v>
      </c>
      <c r="H177" s="2" t="s">
        <v>21</v>
      </c>
      <c r="I177" s="86" t="s">
        <v>151</v>
      </c>
      <c r="J177" s="19" t="s">
        <v>102</v>
      </c>
      <c r="K177" s="4">
        <v>0.78500000000000003</v>
      </c>
      <c r="L177" s="4" t="s">
        <v>328</v>
      </c>
      <c r="M177" s="4" t="s">
        <v>796</v>
      </c>
      <c r="N177" s="4" t="s">
        <v>565</v>
      </c>
      <c r="O177" s="6">
        <v>44165</v>
      </c>
      <c r="P177" s="8">
        <f>IF(ISBLANK(Гарантии!$O177), "Дата не указана", YEAR(Гарантии!$O177))</f>
        <v>2020</v>
      </c>
      <c r="Q177" s="6" t="str">
        <f ca="1">IF(OR(Гарантии!$R177&gt;=TODAY(),Гарантии!$S177&gt;=TODAY(),Гарантии!$T177&gt;=TODAY(),Гарантии!$U177&gt;=TODAY(),Гарантии!$V177&gt;=TODAY(),Гарантии!$W177&gt;=TODAY(),Гарантии!$X177&gt;=TODAY(),Гарантии!$Z177&gt;=TODAY(),Гарантии!$AB177&gt;=TODAY(),Гарантии!$AD177&gt;=TODAY(),Гарантии!$AC177&gt;=TODAY(),Гарантии!$Y177&gt;=TODAY(),Гарантии!$AA177&gt;=TODAY()),"Действует", "Окончена")</f>
        <v>Действует</v>
      </c>
      <c r="R177" s="6">
        <v>47087</v>
      </c>
      <c r="S177" s="6">
        <v>46356</v>
      </c>
      <c r="T177" s="6">
        <v>47087</v>
      </c>
      <c r="U177" s="6">
        <v>46356</v>
      </c>
      <c r="V177" s="6"/>
      <c r="W177" s="6"/>
      <c r="X177" s="6">
        <v>45991</v>
      </c>
      <c r="Y177" s="6"/>
      <c r="Z177" s="6">
        <v>45991</v>
      </c>
      <c r="AA177" s="6"/>
      <c r="AB177" s="6"/>
      <c r="AC177" s="6"/>
      <c r="AD177" s="6"/>
      <c r="AE177" s="158"/>
      <c r="AF177" s="156"/>
      <c r="AG177" s="155"/>
      <c r="AH177" s="124"/>
      <c r="AI177" s="8"/>
      <c r="AJ177" s="6"/>
      <c r="AK177" s="4"/>
      <c r="AL177" s="6" t="s">
        <v>55</v>
      </c>
      <c r="AM177" s="6"/>
    </row>
    <row r="178" spans="1:46" s="3" customFormat="1" ht="50.25" customHeight="1">
      <c r="A178" s="13">
        <v>170</v>
      </c>
      <c r="B178" s="2"/>
      <c r="C178" s="2"/>
      <c r="D178" s="2"/>
      <c r="E178" s="8"/>
      <c r="F178" s="2"/>
      <c r="G178" s="2" t="s">
        <v>224</v>
      </c>
      <c r="H178" s="2" t="s">
        <v>11</v>
      </c>
      <c r="I178" s="89" t="s">
        <v>112</v>
      </c>
      <c r="J178" s="4" t="s">
        <v>102</v>
      </c>
      <c r="K178" s="54">
        <v>1.5</v>
      </c>
      <c r="L178" s="4" t="s">
        <v>403</v>
      </c>
      <c r="M178" s="4" t="s">
        <v>113</v>
      </c>
      <c r="N178" s="4" t="s">
        <v>705</v>
      </c>
      <c r="O178" s="6">
        <v>44034</v>
      </c>
      <c r="P178" s="8">
        <f>IF(ISBLANK(Гарантии!$O178), "Дата не указана", YEAR(Гарантии!$O178))</f>
        <v>2020</v>
      </c>
      <c r="Q178" s="6" t="str">
        <f ca="1">IF(OR(Гарантии!$R178&gt;=TODAY(),Гарантии!$S178&gt;=TODAY(),Гарантии!$T178&gt;=TODAY(),Гарантии!$U178&gt;=TODAY(),Гарантии!$V178&gt;=TODAY(),Гарантии!$W178&gt;=TODAY(),Гарантии!$X178&gt;=TODAY(),Гарантии!$Z178&gt;=TODAY(),Гарантии!$AB178&gt;=TODAY(),Гарантии!$AD178&gt;=TODAY(),Гарантии!$AC178&gt;=TODAY(),Гарантии!$Y178&gt;=TODAY(),Гарантии!$AA178&gt;=TODAY()),"Действует", "Окончена")</f>
        <v>Действует</v>
      </c>
      <c r="R178" s="6"/>
      <c r="S178" s="6"/>
      <c r="T178" s="6"/>
      <c r="U178" s="6">
        <v>46590</v>
      </c>
      <c r="V178" s="6"/>
      <c r="W178" s="6"/>
      <c r="X178" s="6"/>
      <c r="Y178" s="6"/>
      <c r="Z178" s="6">
        <v>44764</v>
      </c>
      <c r="AA178" s="6"/>
      <c r="AB178" s="6"/>
      <c r="AC178" s="6"/>
      <c r="AD178" s="6"/>
      <c r="AE178" s="153"/>
      <c r="AF178" s="156"/>
      <c r="AG178" s="155"/>
      <c r="AH178" s="155"/>
      <c r="AI178" s="33"/>
      <c r="AJ178" s="33"/>
      <c r="AK178" s="4"/>
      <c r="AL178" s="8" t="s">
        <v>1641</v>
      </c>
      <c r="AM178" s="19"/>
    </row>
    <row r="179" spans="1:46" s="3" customFormat="1" ht="50.25" customHeight="1">
      <c r="A179" s="13">
        <v>171</v>
      </c>
      <c r="B179" s="2" t="s">
        <v>815</v>
      </c>
      <c r="C179" s="2"/>
      <c r="D179" s="2"/>
      <c r="E179" s="8"/>
      <c r="F179" s="46"/>
      <c r="G179" s="8" t="s">
        <v>226</v>
      </c>
      <c r="H179" s="8" t="s">
        <v>11</v>
      </c>
      <c r="I179" s="89" t="s">
        <v>254</v>
      </c>
      <c r="J179" s="4" t="s">
        <v>102</v>
      </c>
      <c r="K179" s="97"/>
      <c r="L179" s="4" t="s">
        <v>152</v>
      </c>
      <c r="M179" s="4" t="s">
        <v>148</v>
      </c>
      <c r="N179" s="4" t="s">
        <v>567</v>
      </c>
      <c r="O179" s="6">
        <v>44092</v>
      </c>
      <c r="P179" s="8">
        <f>IF(ISBLANK(Гарантии!$O179), "Дата не указана", YEAR(Гарантии!$O179))</f>
        <v>2020</v>
      </c>
      <c r="Q179" s="6" t="str">
        <f ca="1">IF(OR(Гарантии!$R179&gt;=TODAY(),Гарантии!$S179&gt;=TODAY(),Гарантии!$T179&gt;=TODAY(),Гарантии!$U179&gt;=TODAY(),Гарантии!$V179&gt;=TODAY(),Гарантии!$W179&gt;=TODAY(),Гарантии!$X179&gt;=TODAY(),Гарантии!$Z179&gt;=TODAY(),Гарантии!$AB179&gt;=TODAY(),Гарантии!$AD179&gt;=TODAY(),Гарантии!$AC179&gt;=TODAY(),Гарантии!$Y179&gt;=TODAY(),Гарантии!$AA179&gt;=TODAY()),"Действует", "Окончена")</f>
        <v>Действует</v>
      </c>
      <c r="R179" s="6">
        <v>47014</v>
      </c>
      <c r="S179" s="6"/>
      <c r="T179" s="6">
        <v>45918</v>
      </c>
      <c r="U179" s="6">
        <v>46283</v>
      </c>
      <c r="V179" s="6"/>
      <c r="W179" s="6">
        <v>46283</v>
      </c>
      <c r="X179" s="6" t="s">
        <v>167</v>
      </c>
      <c r="Y179" s="6"/>
      <c r="Z179" s="6"/>
      <c r="AA179" s="6"/>
      <c r="AB179" s="6"/>
      <c r="AC179" s="6"/>
      <c r="AD179" s="6"/>
      <c r="AE179" s="153"/>
      <c r="AF179" s="156"/>
      <c r="AG179" s="155"/>
      <c r="AH179" s="155"/>
      <c r="AI179" s="4"/>
      <c r="AJ179" s="4"/>
      <c r="AK179" s="4"/>
      <c r="AL179" s="8" t="s">
        <v>1641</v>
      </c>
      <c r="AM179" s="8"/>
    </row>
    <row r="180" spans="1:46" s="3" customFormat="1" ht="50.25" customHeight="1">
      <c r="A180" s="13">
        <v>172</v>
      </c>
      <c r="B180" s="2"/>
      <c r="C180" s="2"/>
      <c r="D180" s="2"/>
      <c r="E180" s="8"/>
      <c r="F180" s="2"/>
      <c r="G180" s="2" t="s">
        <v>224</v>
      </c>
      <c r="H180" s="2" t="s">
        <v>11</v>
      </c>
      <c r="I180" s="89" t="s">
        <v>114</v>
      </c>
      <c r="J180" s="4" t="s">
        <v>2</v>
      </c>
      <c r="K180" s="54">
        <v>1.5</v>
      </c>
      <c r="L180" s="4" t="s">
        <v>404</v>
      </c>
      <c r="M180" s="8" t="s">
        <v>172</v>
      </c>
      <c r="N180" s="4" t="s">
        <v>706</v>
      </c>
      <c r="O180" s="52">
        <v>44155</v>
      </c>
      <c r="P180" s="19">
        <f>IF(ISBLANK(Гарантии!$O180), "Дата не указана", YEAR(Гарантии!$O180))</f>
        <v>2020</v>
      </c>
      <c r="Q180" s="6" t="str">
        <f ca="1">IF(OR(Гарантии!$R180&gt;=TODAY(),Гарантии!$S180&gt;=TODAY(),Гарантии!$T180&gt;=TODAY(),Гарантии!$U180&gt;=TODAY(),Гарантии!$V180&gt;=TODAY(),Гарантии!$W180&gt;=TODAY(),Гарантии!$X180&gt;=TODAY(),Гарантии!$Z180&gt;=TODAY(),Гарантии!$AB180&gt;=TODAY(),Гарантии!$AD180&gt;=TODAY(),Гарантии!$AC180&gt;=TODAY(),Гарантии!$Y180&gt;=TODAY(),Гарантии!$AA180&gt;=TODAY()),"Действует", "Окончена")</f>
        <v>Действует</v>
      </c>
      <c r="R180" s="6"/>
      <c r="S180" s="6"/>
      <c r="T180" s="6"/>
      <c r="U180" s="6">
        <v>44885</v>
      </c>
      <c r="V180" s="6"/>
      <c r="W180" s="6"/>
      <c r="X180" s="6">
        <v>45981</v>
      </c>
      <c r="Y180" s="6"/>
      <c r="Z180" s="6">
        <v>45981</v>
      </c>
      <c r="AA180" s="6"/>
      <c r="AB180" s="6"/>
      <c r="AC180" s="6"/>
      <c r="AD180" s="6"/>
      <c r="AE180" s="153"/>
      <c r="AF180" s="156"/>
      <c r="AG180" s="155"/>
      <c r="AH180" s="155"/>
      <c r="AI180" s="33"/>
      <c r="AJ180" s="33"/>
      <c r="AK180" s="4"/>
      <c r="AL180" s="8" t="s">
        <v>1641</v>
      </c>
      <c r="AM180" s="19"/>
    </row>
    <row r="181" spans="1:46" s="3" customFormat="1" ht="50.25" customHeight="1">
      <c r="A181" s="13">
        <v>173</v>
      </c>
      <c r="B181" s="2"/>
      <c r="C181" s="2"/>
      <c r="D181" s="2"/>
      <c r="E181" s="8"/>
      <c r="F181" s="2"/>
      <c r="G181" s="2" t="s">
        <v>224</v>
      </c>
      <c r="H181" s="2" t="s">
        <v>36</v>
      </c>
      <c r="I181" s="89" t="s">
        <v>95</v>
      </c>
      <c r="J181" s="4" t="s">
        <v>2</v>
      </c>
      <c r="K181" s="54">
        <v>3</v>
      </c>
      <c r="L181" s="4" t="s">
        <v>405</v>
      </c>
      <c r="M181" s="8" t="s">
        <v>172</v>
      </c>
      <c r="N181" s="4" t="s">
        <v>709</v>
      </c>
      <c r="O181" s="52">
        <v>44155</v>
      </c>
      <c r="P181" s="19">
        <f>IF(ISBLANK(Гарантии!$O181), "Дата не указана", YEAR(Гарантии!$O181))</f>
        <v>2020</v>
      </c>
      <c r="Q181" s="6" t="str">
        <f ca="1">IF(OR(Гарантии!$R181&gt;=TODAY(),Гарантии!$S181&gt;=TODAY(),Гарантии!$T181&gt;=TODAY(),Гарантии!$U181&gt;=TODAY(),Гарантии!$V181&gt;=TODAY(),Гарантии!$W181&gt;=TODAY(),Гарантии!$X181&gt;=TODAY(),Гарантии!$Z181&gt;=TODAY(),Гарантии!$AB181&gt;=TODAY(),Гарантии!$AD181&gt;=TODAY(),Гарантии!$AC181&gt;=TODAY(),Гарантии!$Y181&gt;=TODAY(),Гарантии!$AA181&gt;=TODAY()),"Действует", "Окончена")</f>
        <v>Действует</v>
      </c>
      <c r="R181" s="6"/>
      <c r="S181" s="6"/>
      <c r="T181" s="6"/>
      <c r="U181" s="6">
        <v>44885</v>
      </c>
      <c r="V181" s="6"/>
      <c r="W181" s="6"/>
      <c r="X181" s="6"/>
      <c r="Y181" s="6"/>
      <c r="Z181" s="6">
        <v>45981</v>
      </c>
      <c r="AA181" s="6"/>
      <c r="AB181" s="6"/>
      <c r="AC181" s="6"/>
      <c r="AD181" s="6"/>
      <c r="AE181" s="159"/>
      <c r="AF181" s="156"/>
      <c r="AG181" s="155"/>
      <c r="AH181" s="155"/>
      <c r="AI181" s="33"/>
      <c r="AJ181" s="33"/>
      <c r="AK181" s="4"/>
      <c r="AL181" s="8" t="s">
        <v>76</v>
      </c>
      <c r="AM181" s="19"/>
    </row>
    <row r="182" spans="1:46" s="3" customFormat="1" ht="50.25" customHeight="1">
      <c r="A182" s="13">
        <v>174</v>
      </c>
      <c r="B182" s="8"/>
      <c r="C182" s="8"/>
      <c r="D182" s="8"/>
      <c r="E182" s="61" t="s">
        <v>999</v>
      </c>
      <c r="F182" s="2" t="s">
        <v>227</v>
      </c>
      <c r="G182" s="2" t="s">
        <v>224</v>
      </c>
      <c r="H182" s="46" t="s">
        <v>37</v>
      </c>
      <c r="I182" s="89" t="s">
        <v>316</v>
      </c>
      <c r="J182" s="4" t="s">
        <v>102</v>
      </c>
      <c r="K182" s="47">
        <v>8</v>
      </c>
      <c r="L182" s="4" t="s">
        <v>450</v>
      </c>
      <c r="M182" s="8" t="s">
        <v>89</v>
      </c>
      <c r="N182" s="4" t="s">
        <v>713</v>
      </c>
      <c r="O182" s="6">
        <v>44104</v>
      </c>
      <c r="P182" s="8">
        <f>IF(ISBLANK(Гарантии!$O182), "Дата не указана", YEAR(Гарантии!$O182))</f>
        <v>2020</v>
      </c>
      <c r="Q182" s="6" t="str">
        <f ca="1">IF(OR(Гарантии!$R182&gt;=TODAY(),Гарантии!$S182&gt;=TODAY(),Гарантии!$T182&gt;=TODAY(),Гарантии!$U182&gt;=TODAY(),Гарантии!$V182&gt;=TODAY(),Гарантии!$W182&gt;=TODAY(),Гарантии!$X182&gt;=TODAY(),Гарантии!$Z182&gt;=TODAY(),Гарантии!$AB182&gt;=TODAY(),Гарантии!$AD182&gt;=TODAY(),Гарантии!$AC182&gt;=TODAY(),Гарантии!$Y182&gt;=TODAY(),Гарантии!$AA182&gt;=TODAY()),"Действует", "Окончена")</f>
        <v>Действует</v>
      </c>
      <c r="R182" s="6"/>
      <c r="S182" s="6"/>
      <c r="T182" s="6"/>
      <c r="U182" s="6">
        <v>46660</v>
      </c>
      <c r="V182" s="6"/>
      <c r="W182" s="6"/>
      <c r="X182" s="6"/>
      <c r="Y182" s="6"/>
      <c r="Z182" s="6">
        <v>47756</v>
      </c>
      <c r="AA182" s="6"/>
      <c r="AB182" s="6"/>
      <c r="AC182" s="6"/>
      <c r="AD182" s="6"/>
      <c r="AE182" s="158"/>
      <c r="AF182" s="154"/>
      <c r="AG182" s="155"/>
      <c r="AH182" s="155"/>
      <c r="AI182" s="33"/>
      <c r="AJ182" s="13"/>
      <c r="AK182" s="52"/>
      <c r="AL182" s="8" t="s">
        <v>1640</v>
      </c>
      <c r="AM182" s="8" t="s">
        <v>141</v>
      </c>
    </row>
    <row r="183" spans="1:46" s="3" customFormat="1" ht="42.75" customHeight="1">
      <c r="A183" s="13">
        <v>175</v>
      </c>
      <c r="B183" s="46"/>
      <c r="C183" s="46"/>
      <c r="D183" s="46"/>
      <c r="E183" s="46"/>
      <c r="F183" s="46"/>
      <c r="G183" s="2" t="s">
        <v>224</v>
      </c>
      <c r="H183" s="46" t="s">
        <v>37</v>
      </c>
      <c r="I183" s="89" t="s">
        <v>317</v>
      </c>
      <c r="J183" s="4" t="s">
        <v>2</v>
      </c>
      <c r="K183" s="54">
        <v>2</v>
      </c>
      <c r="L183" s="4" t="s">
        <v>409</v>
      </c>
      <c r="M183" s="4" t="s">
        <v>115</v>
      </c>
      <c r="N183" s="4" t="s">
        <v>712</v>
      </c>
      <c r="O183" s="6">
        <v>44168</v>
      </c>
      <c r="P183" s="8">
        <f>IF(ISBLANK(Гарантии!$O183), "Дата не указана", YEAR(Гарантии!$O183))</f>
        <v>2020</v>
      </c>
      <c r="Q183" s="6" t="str">
        <f ca="1">IF(OR(Гарантии!$R183&gt;=TODAY(),Гарантии!$S183&gt;=TODAY(),Гарантии!$T183&gt;=TODAY(),Гарантии!$U183&gt;=TODAY(),Гарантии!$V183&gt;=TODAY(),Гарантии!$W183&gt;=TODAY(),Гарантии!$X183&gt;=TODAY(),Гарантии!$Z183&gt;=TODAY(),Гарантии!$AB183&gt;=TODAY(),Гарантии!$AD183&gt;=TODAY(),Гарантии!$AC183&gt;=TODAY(),Гарантии!$Y183&gt;=TODAY(),Гарантии!$AA183&gt;=TODAY()),"Действует", "Окончена")</f>
        <v>Действует</v>
      </c>
      <c r="R183" s="6"/>
      <c r="S183" s="6"/>
      <c r="T183" s="6"/>
      <c r="U183" s="6">
        <v>44898</v>
      </c>
      <c r="V183" s="6"/>
      <c r="W183" s="6"/>
      <c r="X183" s="6"/>
      <c r="Y183" s="6"/>
      <c r="Z183" s="6">
        <v>45994</v>
      </c>
      <c r="AA183" s="6"/>
      <c r="AB183" s="6"/>
      <c r="AC183" s="6"/>
      <c r="AD183" s="6"/>
      <c r="AE183" s="158"/>
      <c r="AF183" s="156"/>
      <c r="AG183" s="155"/>
      <c r="AH183" s="155"/>
      <c r="AI183" s="33"/>
      <c r="AJ183" s="33"/>
      <c r="AK183" s="52"/>
      <c r="AL183" s="8" t="s">
        <v>1640</v>
      </c>
      <c r="AM183" s="19"/>
    </row>
    <row r="184" spans="1:46" s="3" customFormat="1" ht="41.25" customHeight="1">
      <c r="A184" s="13">
        <v>176</v>
      </c>
      <c r="B184" s="46"/>
      <c r="C184" s="46"/>
      <c r="D184" s="46"/>
      <c r="E184" s="46"/>
      <c r="F184" s="46"/>
      <c r="G184" s="2" t="s">
        <v>224</v>
      </c>
      <c r="H184" s="8" t="s">
        <v>38</v>
      </c>
      <c r="I184" s="89" t="s">
        <v>116</v>
      </c>
      <c r="J184" s="4" t="s">
        <v>2</v>
      </c>
      <c r="K184" s="54">
        <v>2</v>
      </c>
      <c r="L184" s="4" t="s">
        <v>812</v>
      </c>
      <c r="M184" s="4" t="s">
        <v>117</v>
      </c>
      <c r="N184" s="4" t="s">
        <v>735</v>
      </c>
      <c r="O184" s="6">
        <v>44014</v>
      </c>
      <c r="P184" s="8">
        <f>IF(ISBLANK(Гарантии!$O184), "Дата не указана", YEAR(Гарантии!$O184))</f>
        <v>2020</v>
      </c>
      <c r="Q184" s="6" t="str">
        <f ca="1">IF(OR(Гарантии!$R184&gt;=TODAY(),Гарантии!$S184&gt;=TODAY(),Гарантии!$T184&gt;=TODAY(),Гарантии!$U184&gt;=TODAY(),Гарантии!$V184&gt;=TODAY(),Гарантии!$W184&gt;=TODAY(),Гарантии!$X184&gt;=TODAY(),Гарантии!$Z184&gt;=TODAY(),Гарантии!$AB184&gt;=TODAY(),Гарантии!$AD184&gt;=TODAY(),Гарантии!$AC184&gt;=TODAY(),Гарантии!$Y184&gt;=TODAY(),Гарантии!$AA184&gt;=TODAY()),"Действует", "Окончена")</f>
        <v>Действует</v>
      </c>
      <c r="R184" s="6"/>
      <c r="S184" s="6"/>
      <c r="T184" s="6"/>
      <c r="U184" s="6">
        <v>44744</v>
      </c>
      <c r="V184" s="6"/>
      <c r="W184" s="6"/>
      <c r="X184" s="6"/>
      <c r="Y184" s="6"/>
      <c r="Z184" s="6">
        <v>45840</v>
      </c>
      <c r="AA184" s="6"/>
      <c r="AB184" s="6"/>
      <c r="AC184" s="6"/>
      <c r="AD184" s="6"/>
      <c r="AE184" s="158"/>
      <c r="AF184" s="154"/>
      <c r="AG184" s="155"/>
      <c r="AH184" s="155"/>
      <c r="AI184" s="33"/>
      <c r="AJ184" s="33"/>
      <c r="AK184" s="4"/>
      <c r="AL184" s="4" t="s">
        <v>100</v>
      </c>
      <c r="AM184" s="19"/>
    </row>
    <row r="185" spans="1:46" s="3" customFormat="1" ht="41.25" customHeight="1">
      <c r="A185" s="13">
        <v>177</v>
      </c>
      <c r="B185" s="46" t="s">
        <v>815</v>
      </c>
      <c r="C185" s="46"/>
      <c r="D185" s="46"/>
      <c r="E185" s="61" t="s">
        <v>874</v>
      </c>
      <c r="F185" s="2" t="s">
        <v>227</v>
      </c>
      <c r="G185" s="2" t="s">
        <v>224</v>
      </c>
      <c r="H185" s="8" t="s">
        <v>38</v>
      </c>
      <c r="I185" s="82" t="s">
        <v>310</v>
      </c>
      <c r="J185" s="8" t="s">
        <v>2</v>
      </c>
      <c r="K185" s="14">
        <v>2</v>
      </c>
      <c r="L185" s="8" t="s">
        <v>420</v>
      </c>
      <c r="M185" s="1" t="s">
        <v>27</v>
      </c>
      <c r="N185" s="8" t="s">
        <v>736</v>
      </c>
      <c r="O185" s="6">
        <v>44046</v>
      </c>
      <c r="P185" s="8">
        <f>IF(ISBLANK(Гарантии!$O185), "Дата не указана", YEAR(Гарантии!$O185))</f>
        <v>2020</v>
      </c>
      <c r="Q185" s="6" t="str">
        <f ca="1">IF(OR(Гарантии!$R185&gt;=TODAY(),Гарантии!$S185&gt;=TODAY(),Гарантии!$T185&gt;=TODAY(),Гарантии!$U185&gt;=TODAY(),Гарантии!$V185&gt;=TODAY(),Гарантии!$W185&gt;=TODAY(),Гарантии!$X185&gt;=TODAY(),Гарантии!$Z185&gt;=TODAY(),Гарантии!$AB185&gt;=TODAY(),Гарантии!$AD185&gt;=TODAY(),Гарантии!$AC185&gt;=TODAY(),Гарантии!$Y185&gt;=TODAY(),Гарантии!$AA185&gt;=TODAY()),"Действует", "Окончена")</f>
        <v>Действует</v>
      </c>
      <c r="R185" s="6"/>
      <c r="S185" s="6"/>
      <c r="T185" s="6"/>
      <c r="U185" s="6">
        <v>44776</v>
      </c>
      <c r="V185" s="6"/>
      <c r="W185" s="6"/>
      <c r="X185" s="6"/>
      <c r="Y185" s="6"/>
      <c r="Z185" s="6">
        <v>45872</v>
      </c>
      <c r="AA185" s="6"/>
      <c r="AB185" s="6"/>
      <c r="AC185" s="6"/>
      <c r="AD185" s="6"/>
      <c r="AE185" s="153"/>
      <c r="AF185" s="156"/>
      <c r="AG185" s="124"/>
      <c r="AH185" s="155"/>
      <c r="AI185" s="33"/>
      <c r="AJ185" s="13"/>
      <c r="AK185" s="52"/>
      <c r="AL185" s="4" t="s">
        <v>100</v>
      </c>
      <c r="AM185" s="8"/>
    </row>
    <row r="186" spans="1:46" s="3" customFormat="1" ht="41.25" customHeight="1">
      <c r="A186" s="13">
        <v>178</v>
      </c>
      <c r="B186" s="46" t="s">
        <v>815</v>
      </c>
      <c r="C186" s="46"/>
      <c r="D186" s="46"/>
      <c r="E186" s="61" t="s">
        <v>874</v>
      </c>
      <c r="F186" s="2" t="s">
        <v>227</v>
      </c>
      <c r="G186" s="2" t="s">
        <v>224</v>
      </c>
      <c r="H186" s="8" t="s">
        <v>38</v>
      </c>
      <c r="I186" s="82" t="s">
        <v>310</v>
      </c>
      <c r="J186" s="4" t="s">
        <v>2</v>
      </c>
      <c r="K186" s="97">
        <v>5</v>
      </c>
      <c r="L186" s="8" t="s">
        <v>875</v>
      </c>
      <c r="M186" s="8" t="s">
        <v>172</v>
      </c>
      <c r="N186" s="4" t="s">
        <v>737</v>
      </c>
      <c r="O186" s="6">
        <v>44067</v>
      </c>
      <c r="P186" s="8">
        <f>IF(ISBLANK(Гарантии!$O186), "Дата не указана", YEAR(Гарантии!$O186))</f>
        <v>2020</v>
      </c>
      <c r="Q186" s="6" t="str">
        <f ca="1">IF(OR(Гарантии!$R186&gt;=TODAY(),Гарантии!$S186&gt;=TODAY(),Гарантии!$T186&gt;=TODAY(),Гарантии!$U186&gt;=TODAY(),Гарантии!$V186&gt;=TODAY(),Гарантии!$W186&gt;=TODAY(),Гарантии!$X186&gt;=TODAY(),Гарантии!$Z186&gt;=TODAY(),Гарантии!$AB186&gt;=TODAY(),Гарантии!$AD186&gt;=TODAY(),Гарантии!$AC186&gt;=TODAY(),Гарантии!$Y186&gt;=TODAY(),Гарантии!$AA186&gt;=TODAY()),"Действует", "Окончена")</f>
        <v>Действует</v>
      </c>
      <c r="R186" s="6"/>
      <c r="S186" s="6"/>
      <c r="T186" s="6"/>
      <c r="U186" s="6">
        <v>44797</v>
      </c>
      <c r="V186" s="6"/>
      <c r="W186" s="6"/>
      <c r="X186" s="6"/>
      <c r="Y186" s="6"/>
      <c r="Z186" s="6">
        <v>45893</v>
      </c>
      <c r="AA186" s="6"/>
      <c r="AB186" s="6"/>
      <c r="AC186" s="6"/>
      <c r="AD186" s="6"/>
      <c r="AE186" s="153"/>
      <c r="AF186" s="156"/>
      <c r="AG186" s="124"/>
      <c r="AH186" s="155"/>
      <c r="AI186" s="33"/>
      <c r="AJ186" s="13"/>
      <c r="AK186" s="52"/>
      <c r="AL186" s="4" t="s">
        <v>100</v>
      </c>
      <c r="AM186" s="1"/>
    </row>
    <row r="187" spans="1:46" s="3" customFormat="1" ht="41.25" customHeight="1">
      <c r="A187" s="13">
        <v>179</v>
      </c>
      <c r="B187" s="46" t="s">
        <v>815</v>
      </c>
      <c r="C187" s="46"/>
      <c r="D187" s="46"/>
      <c r="E187" s="46"/>
      <c r="F187" s="46"/>
      <c r="G187" s="8" t="s">
        <v>226</v>
      </c>
      <c r="H187" s="46" t="s">
        <v>38</v>
      </c>
      <c r="I187" s="82" t="s">
        <v>310</v>
      </c>
      <c r="J187" s="4" t="s">
        <v>153</v>
      </c>
      <c r="K187" s="97"/>
      <c r="L187" s="4" t="s">
        <v>154</v>
      </c>
      <c r="M187" s="4" t="s">
        <v>97</v>
      </c>
      <c r="N187" s="4" t="s">
        <v>572</v>
      </c>
      <c r="O187" s="6">
        <v>44102</v>
      </c>
      <c r="P187" s="8">
        <f>IF(ISBLANK(Гарантии!$O187), "Дата не указана", YEAR(Гарантии!$O187))</f>
        <v>2020</v>
      </c>
      <c r="Q187" s="6" t="str">
        <f ca="1">IF(OR(Гарантии!$R187&gt;=TODAY(),Гарантии!$S187&gt;=TODAY(),Гарантии!$T187&gt;=TODAY(),Гарантии!$U187&gt;=TODAY(),Гарантии!$V187&gt;=TODAY(),Гарантии!$W187&gt;=TODAY(),Гарантии!$X187&gt;=TODAY(),Гарантии!$Z187&gt;=TODAY(),Гарантии!$AB187&gt;=TODAY(),Гарантии!$AD187&gt;=TODAY(),Гарантии!$AC187&gt;=TODAY(),Гарантии!$Y187&gt;=TODAY(),Гарантии!$AA187&gt;=TODAY()),"Действует", "Окончена")</f>
        <v>Действует</v>
      </c>
      <c r="R187" s="6">
        <v>47024</v>
      </c>
      <c r="S187" s="6"/>
      <c r="T187" s="6">
        <v>45928</v>
      </c>
      <c r="U187" s="6">
        <v>45928</v>
      </c>
      <c r="V187" s="6"/>
      <c r="W187" s="6" t="s">
        <v>166</v>
      </c>
      <c r="X187" s="6"/>
      <c r="Y187" s="6"/>
      <c r="Z187" s="6">
        <v>44832</v>
      </c>
      <c r="AA187" s="6"/>
      <c r="AB187" s="6"/>
      <c r="AC187" s="6"/>
      <c r="AD187" s="6"/>
      <c r="AE187" s="158"/>
      <c r="AF187" s="154"/>
      <c r="AG187" s="155"/>
      <c r="AH187" s="155"/>
      <c r="AI187" s="4"/>
      <c r="AJ187" s="4"/>
      <c r="AK187" s="4"/>
      <c r="AL187" s="4" t="s">
        <v>100</v>
      </c>
      <c r="AM187" s="8"/>
    </row>
    <row r="188" spans="1:46" s="51" customFormat="1" ht="40.5" customHeight="1">
      <c r="A188" s="13">
        <v>180</v>
      </c>
      <c r="B188" s="46"/>
      <c r="C188" s="46"/>
      <c r="D188" s="46"/>
      <c r="E188" s="46"/>
      <c r="F188" s="46"/>
      <c r="G188" s="8" t="s">
        <v>226</v>
      </c>
      <c r="H188" s="2" t="s">
        <v>15</v>
      </c>
      <c r="I188" s="89" t="s">
        <v>239</v>
      </c>
      <c r="J188" s="4" t="s">
        <v>2</v>
      </c>
      <c r="K188" s="54"/>
      <c r="L188" s="4" t="s">
        <v>156</v>
      </c>
      <c r="M188" s="4" t="s">
        <v>155</v>
      </c>
      <c r="N188" s="4" t="s">
        <v>589</v>
      </c>
      <c r="O188" s="6">
        <v>44005</v>
      </c>
      <c r="P188" s="8">
        <f>IF(ISBLANK(Гарантии!$O188), "Дата не указана", YEAR(Гарантии!$O188))</f>
        <v>2020</v>
      </c>
      <c r="Q188" s="6" t="str">
        <f ca="1">IF(OR(Гарантии!$R188&gt;=TODAY(),Гарантии!$S188&gt;=TODAY(),Гарантии!$T188&gt;=TODAY(),Гарантии!$U188&gt;=TODAY(),Гарантии!$V188&gt;=TODAY(),Гарантии!$W188&gt;=TODAY(),Гарантии!$X188&gt;=TODAY(),Гарантии!$Z188&gt;=TODAY(),Гарантии!$AB188&gt;=TODAY(),Гарантии!$AD188&gt;=TODAY(),Гарантии!$AC188&gt;=TODAY(),Гарантии!$Y188&gt;=TODAY(),Гарантии!$AA188&gt;=TODAY()),"Действует", "Окончена")</f>
        <v>Действует</v>
      </c>
      <c r="R188" s="6">
        <v>46927</v>
      </c>
      <c r="S188" s="6">
        <v>46196</v>
      </c>
      <c r="T188" s="6">
        <v>45831</v>
      </c>
      <c r="U188" s="6"/>
      <c r="V188" s="6"/>
      <c r="W188" s="6" t="s">
        <v>170</v>
      </c>
      <c r="X188" s="6"/>
      <c r="Y188" s="6"/>
      <c r="Z188" s="6">
        <v>44735</v>
      </c>
      <c r="AA188" s="6"/>
      <c r="AB188" s="6"/>
      <c r="AC188" s="6"/>
      <c r="AD188" s="6"/>
      <c r="AE188" s="153"/>
      <c r="AF188" s="154"/>
      <c r="AG188" s="155"/>
      <c r="AH188" s="155"/>
      <c r="AI188" s="4"/>
      <c r="AJ188" s="4"/>
      <c r="AK188" s="4"/>
      <c r="AL188" s="8" t="s">
        <v>47</v>
      </c>
      <c r="AM188" s="8"/>
      <c r="AN188" s="37"/>
      <c r="AO188" s="37"/>
      <c r="AP188" s="37"/>
      <c r="AQ188" s="37"/>
      <c r="AR188" s="38"/>
      <c r="AS188" s="22"/>
      <c r="AT188" s="23"/>
    </row>
    <row r="189" spans="1:46" s="51" customFormat="1" ht="37.5" customHeight="1">
      <c r="A189" s="13">
        <v>181</v>
      </c>
      <c r="B189" s="34"/>
      <c r="C189" s="34"/>
      <c r="D189" s="34"/>
      <c r="E189" s="34"/>
      <c r="F189" s="34"/>
      <c r="G189" s="2" t="s">
        <v>224</v>
      </c>
      <c r="H189" s="8" t="s">
        <v>15</v>
      </c>
      <c r="I189" s="89" t="s">
        <v>118</v>
      </c>
      <c r="J189" s="4" t="s">
        <v>2</v>
      </c>
      <c r="K189" s="54">
        <v>2</v>
      </c>
      <c r="L189" s="1" t="s">
        <v>422</v>
      </c>
      <c r="M189" s="4" t="s">
        <v>67</v>
      </c>
      <c r="N189" s="4" t="s">
        <v>744</v>
      </c>
      <c r="O189" s="6">
        <v>44035</v>
      </c>
      <c r="P189" s="8">
        <f>IF(ISBLANK(Гарантии!$O189), "Дата не указана", YEAR(Гарантии!$O189))</f>
        <v>2020</v>
      </c>
      <c r="Q189" s="6" t="str">
        <f ca="1">IF(OR(Гарантии!$R189&gt;=TODAY(),Гарантии!$S189&gt;=TODAY(),Гарантии!$T189&gt;=TODAY(),Гарантии!$U189&gt;=TODAY(),Гарантии!$V189&gt;=TODAY(),Гарантии!$W189&gt;=TODAY(),Гарантии!$X189&gt;=TODAY(),Гарантии!$Z189&gt;=TODAY(),Гарантии!$AB189&gt;=TODAY(),Гарантии!$AD189&gt;=TODAY(),Гарантии!$AC189&gt;=TODAY(),Гарантии!$Y189&gt;=TODAY(),Гарантии!$AA189&gt;=TODAY()),"Действует", "Окончена")</f>
        <v>Действует</v>
      </c>
      <c r="R189" s="6"/>
      <c r="S189" s="6"/>
      <c r="T189" s="6"/>
      <c r="U189" s="6">
        <v>44765</v>
      </c>
      <c r="V189" s="6"/>
      <c r="W189" s="6"/>
      <c r="X189" s="6"/>
      <c r="Y189" s="6"/>
      <c r="Z189" s="6">
        <v>45861</v>
      </c>
      <c r="AA189" s="6"/>
      <c r="AB189" s="6"/>
      <c r="AC189" s="6"/>
      <c r="AD189" s="6"/>
      <c r="AE189" s="153"/>
      <c r="AF189" s="154"/>
      <c r="AG189" s="155"/>
      <c r="AH189" s="155"/>
      <c r="AI189" s="33"/>
      <c r="AJ189" s="33"/>
      <c r="AK189" s="1"/>
      <c r="AL189" s="8" t="s">
        <v>47</v>
      </c>
      <c r="AM189" s="19"/>
      <c r="AN189" s="37"/>
      <c r="AO189" s="37"/>
      <c r="AP189" s="37"/>
      <c r="AQ189" s="37"/>
      <c r="AR189" s="38"/>
      <c r="AS189" s="22"/>
      <c r="AT189" s="23"/>
    </row>
    <row r="190" spans="1:46" s="51" customFormat="1" ht="37.5" customHeight="1">
      <c r="A190" s="13">
        <v>182</v>
      </c>
      <c r="B190" s="8"/>
      <c r="C190" s="8"/>
      <c r="D190" s="8"/>
      <c r="E190" s="8"/>
      <c r="F190" s="8"/>
      <c r="G190" s="2" t="s">
        <v>224</v>
      </c>
      <c r="H190" s="8" t="s">
        <v>15</v>
      </c>
      <c r="I190" s="82" t="s">
        <v>279</v>
      </c>
      <c r="J190" s="8" t="s">
        <v>102</v>
      </c>
      <c r="K190" s="47">
        <v>1.2</v>
      </c>
      <c r="L190" s="8" t="s">
        <v>433</v>
      </c>
      <c r="M190" s="8" t="s">
        <v>172</v>
      </c>
      <c r="N190" s="4" t="s">
        <v>748</v>
      </c>
      <c r="O190" s="6">
        <v>44058</v>
      </c>
      <c r="P190" s="8">
        <f>IF(ISBLANK(Гарантии!$O190), "Дата не указана", YEAR(Гарантии!$O190))</f>
        <v>2020</v>
      </c>
      <c r="Q190" s="6" t="str">
        <f ca="1">IF(OR(Гарантии!$R190&gt;=TODAY(),Гарантии!$S190&gt;=TODAY(),Гарантии!$T190&gt;=TODAY(),Гарантии!$U190&gt;=TODAY(),Гарантии!$V190&gt;=TODAY(),Гарантии!$W190&gt;=TODAY(),Гарантии!$X190&gt;=TODAY(),Гарантии!$Z190&gt;=TODAY(),Гарантии!$AB190&gt;=TODAY(),Гарантии!$AD190&gt;=TODAY(),Гарантии!$AC190&gt;=TODAY(),Гарантии!$Y190&gt;=TODAY(),Гарантии!$AA190&gt;=TODAY()),"Действует", "Окончена")</f>
        <v>Действует</v>
      </c>
      <c r="R190" s="6"/>
      <c r="S190" s="6"/>
      <c r="T190" s="6"/>
      <c r="U190" s="6">
        <v>45519</v>
      </c>
      <c r="V190" s="6"/>
      <c r="W190" s="6"/>
      <c r="X190" s="6">
        <v>45884</v>
      </c>
      <c r="Y190" s="6"/>
      <c r="Z190" s="6">
        <v>45884</v>
      </c>
      <c r="AA190" s="6"/>
      <c r="AB190" s="6"/>
      <c r="AC190" s="6"/>
      <c r="AD190" s="6"/>
      <c r="AE190" s="153"/>
      <c r="AF190" s="154"/>
      <c r="AG190" s="155"/>
      <c r="AH190" s="155"/>
      <c r="AI190" s="33"/>
      <c r="AJ190" s="33"/>
      <c r="AK190" s="8"/>
      <c r="AL190" s="8" t="s">
        <v>47</v>
      </c>
      <c r="AM190" s="8"/>
      <c r="AN190" s="37"/>
      <c r="AO190" s="37"/>
      <c r="AP190" s="37"/>
      <c r="AQ190" s="37"/>
      <c r="AR190" s="38"/>
      <c r="AS190" s="22"/>
      <c r="AT190" s="23"/>
    </row>
    <row r="191" spans="1:46" s="3" customFormat="1" ht="78.75" customHeight="1">
      <c r="A191" s="13">
        <v>183</v>
      </c>
      <c r="B191" s="2" t="s">
        <v>815</v>
      </c>
      <c r="C191" s="2"/>
      <c r="D191" s="2"/>
      <c r="E191" s="61" t="s">
        <v>884</v>
      </c>
      <c r="F191" s="2" t="s">
        <v>227</v>
      </c>
      <c r="G191" s="2" t="s">
        <v>224</v>
      </c>
      <c r="H191" s="8" t="s">
        <v>15</v>
      </c>
      <c r="I191" s="82" t="s">
        <v>240</v>
      </c>
      <c r="J191" s="1" t="s">
        <v>102</v>
      </c>
      <c r="K191" s="97">
        <v>5</v>
      </c>
      <c r="L191" s="1" t="s">
        <v>424</v>
      </c>
      <c r="M191" s="8" t="s">
        <v>172</v>
      </c>
      <c r="N191" s="4" t="s">
        <v>746</v>
      </c>
      <c r="O191" s="6">
        <v>44098</v>
      </c>
      <c r="P191" s="8">
        <f>IF(ISBLANK(Гарантии!$O191), "Дата не указана", YEAR(Гарантии!$O191))</f>
        <v>2020</v>
      </c>
      <c r="Q191" s="6" t="str">
        <f ca="1">IF(OR(Гарантии!$R191&gt;=TODAY(),Гарантии!$S191&gt;=TODAY(),Гарантии!$T191&gt;=TODAY(),Гарантии!$U191&gt;=TODAY(),Гарантии!$V191&gt;=TODAY(),Гарантии!$W191&gt;=TODAY(),Гарантии!$X191&gt;=TODAY(),Гарантии!$Z191&gt;=TODAY(),Гарантии!$AB191&gt;=TODAY(),Гарантии!$AD191&gt;=TODAY(),Гарантии!$AC191&gt;=TODAY(),Гарантии!$Y191&gt;=TODAY(),Гарантии!$AA191&gt;=TODAY()),"Действует", "Окончена")</f>
        <v>Действует</v>
      </c>
      <c r="R191" s="6"/>
      <c r="S191" s="6"/>
      <c r="T191" s="6"/>
      <c r="U191" s="6">
        <v>45559</v>
      </c>
      <c r="V191" s="6"/>
      <c r="W191" s="6"/>
      <c r="X191" s="6">
        <v>45924</v>
      </c>
      <c r="Y191" s="6"/>
      <c r="Z191" s="6">
        <v>45924</v>
      </c>
      <c r="AA191" s="6"/>
      <c r="AB191" s="6"/>
      <c r="AC191" s="6"/>
      <c r="AD191" s="6"/>
      <c r="AE191" s="153"/>
      <c r="AF191" s="156"/>
      <c r="AG191" s="163"/>
      <c r="AH191" s="155"/>
      <c r="AI191" s="33"/>
      <c r="AJ191" s="13"/>
      <c r="AK191" s="1"/>
      <c r="AL191" s="8" t="s">
        <v>47</v>
      </c>
      <c r="AM191" s="8" t="s">
        <v>142</v>
      </c>
    </row>
    <row r="192" spans="1:46" s="3" customFormat="1" ht="78.75" customHeight="1">
      <c r="A192" s="13">
        <v>184</v>
      </c>
      <c r="B192" s="8"/>
      <c r="C192" s="8"/>
      <c r="D192" s="8"/>
      <c r="E192" s="8"/>
      <c r="F192" s="8"/>
      <c r="G192" s="2" t="s">
        <v>224</v>
      </c>
      <c r="H192" s="8" t="s">
        <v>15</v>
      </c>
      <c r="I192" s="90" t="s">
        <v>233</v>
      </c>
      <c r="J192" s="8" t="s">
        <v>102</v>
      </c>
      <c r="K192" s="47">
        <v>1.8120000000000001</v>
      </c>
      <c r="L192" s="8" t="s">
        <v>425</v>
      </c>
      <c r="M192" s="8" t="s">
        <v>172</v>
      </c>
      <c r="N192" s="4" t="s">
        <v>747</v>
      </c>
      <c r="O192" s="6">
        <v>44104</v>
      </c>
      <c r="P192" s="8">
        <f>IF(ISBLANK(Гарантии!$O192), "Дата не указана", YEAR(Гарантии!$O192))</f>
        <v>2020</v>
      </c>
      <c r="Q192" s="6" t="str">
        <f ca="1">IF(OR(Гарантии!$R192&gt;=TODAY(),Гарантии!$S192&gt;=TODAY(),Гарантии!$T192&gt;=TODAY(),Гарантии!$U192&gt;=TODAY(),Гарантии!$V192&gt;=TODAY(),Гарантии!$W192&gt;=TODAY(),Гарантии!$X192&gt;=TODAY(),Гарантии!$Z192&gt;=TODAY(),Гарантии!$AB192&gt;=TODAY(),Гарантии!$AD192&gt;=TODAY(),Гарантии!$AC192&gt;=TODAY(),Гарантии!$Y192&gt;=TODAY(),Гарантии!$AA192&gt;=TODAY()),"Действует", "Окончена")</f>
        <v>Действует</v>
      </c>
      <c r="R192" s="6"/>
      <c r="S192" s="6"/>
      <c r="T192" s="6"/>
      <c r="U192" s="6">
        <v>45565</v>
      </c>
      <c r="V192" s="6"/>
      <c r="W192" s="6"/>
      <c r="X192" s="6">
        <v>45930</v>
      </c>
      <c r="Y192" s="6"/>
      <c r="Z192" s="6">
        <v>45930</v>
      </c>
      <c r="AA192" s="6"/>
      <c r="AB192" s="6"/>
      <c r="AC192" s="6"/>
      <c r="AD192" s="6"/>
      <c r="AE192" s="153"/>
      <c r="AF192" s="154"/>
      <c r="AG192" s="155"/>
      <c r="AH192" s="155"/>
      <c r="AI192" s="33"/>
      <c r="AJ192" s="33"/>
      <c r="AK192" s="8"/>
      <c r="AL192" s="8" t="s">
        <v>47</v>
      </c>
      <c r="AM192" s="8"/>
    </row>
    <row r="193" spans="1:39" s="3" customFormat="1" ht="78.75" customHeight="1">
      <c r="A193" s="13">
        <v>185</v>
      </c>
      <c r="B193" s="34"/>
      <c r="C193" s="34"/>
      <c r="D193" s="34"/>
      <c r="E193" s="34"/>
      <c r="F193" s="34"/>
      <c r="G193" s="2" t="s">
        <v>224</v>
      </c>
      <c r="H193" s="8" t="s">
        <v>15</v>
      </c>
      <c r="I193" s="89" t="s">
        <v>118</v>
      </c>
      <c r="J193" s="4" t="s">
        <v>2</v>
      </c>
      <c r="K193" s="54">
        <v>2</v>
      </c>
      <c r="L193" s="1" t="s">
        <v>423</v>
      </c>
      <c r="M193" s="4" t="s">
        <v>67</v>
      </c>
      <c r="N193" s="4" t="s">
        <v>745</v>
      </c>
      <c r="O193" s="6">
        <v>44130</v>
      </c>
      <c r="P193" s="8">
        <f>IF(ISBLANK(Гарантии!$O193), "Дата не указана", YEAR(Гарантии!$O193))</f>
        <v>2020</v>
      </c>
      <c r="Q193" s="6" t="str">
        <f ca="1">IF(OR(Гарантии!$R193&gt;=TODAY(),Гарантии!$S193&gt;=TODAY(),Гарантии!$T193&gt;=TODAY(),Гарантии!$U193&gt;=TODAY(),Гарантии!$V193&gt;=TODAY(),Гарантии!$W193&gt;=TODAY(),Гарантии!$X193&gt;=TODAY(),Гарантии!$Z193&gt;=TODAY(),Гарантии!$AB193&gt;=TODAY(),Гарантии!$AD193&gt;=TODAY(),Гарантии!$AC193&gt;=TODAY(),Гарантии!$Y193&gt;=TODAY(),Гарантии!$AA193&gt;=TODAY()),"Действует", "Окончена")</f>
        <v>Действует</v>
      </c>
      <c r="R193" s="6"/>
      <c r="S193" s="6"/>
      <c r="T193" s="6"/>
      <c r="U193" s="6">
        <v>44860</v>
      </c>
      <c r="V193" s="6"/>
      <c r="W193" s="6"/>
      <c r="X193" s="6"/>
      <c r="Y193" s="6"/>
      <c r="Z193" s="6">
        <v>45956</v>
      </c>
      <c r="AA193" s="6"/>
      <c r="AB193" s="6"/>
      <c r="AC193" s="6"/>
      <c r="AD193" s="6"/>
      <c r="AE193" s="153"/>
      <c r="AF193" s="154"/>
      <c r="AG193" s="155"/>
      <c r="AH193" s="155"/>
      <c r="AI193" s="33"/>
      <c r="AJ193" s="33"/>
      <c r="AK193" s="1"/>
      <c r="AL193" s="8" t="s">
        <v>47</v>
      </c>
      <c r="AM193" s="19"/>
    </row>
    <row r="194" spans="1:39" s="3" customFormat="1" ht="78.75" customHeight="1">
      <c r="A194" s="13">
        <v>186</v>
      </c>
      <c r="B194" s="8"/>
      <c r="C194" s="8"/>
      <c r="D194" s="8"/>
      <c r="E194" s="8"/>
      <c r="F194" s="8"/>
      <c r="G194" s="2" t="s">
        <v>224</v>
      </c>
      <c r="H194" s="8" t="s">
        <v>15</v>
      </c>
      <c r="I194" s="82" t="s">
        <v>279</v>
      </c>
      <c r="J194" s="8" t="s">
        <v>102</v>
      </c>
      <c r="K194" s="47">
        <v>1.474</v>
      </c>
      <c r="L194" s="8" t="s">
        <v>426</v>
      </c>
      <c r="M194" s="4" t="s">
        <v>806</v>
      </c>
      <c r="N194" s="47" t="s">
        <v>749</v>
      </c>
      <c r="O194" s="52">
        <v>44159</v>
      </c>
      <c r="P194" s="19">
        <f>IF(ISBLANK(Гарантии!$O194), "Дата не указана", YEAR(Гарантии!$O194))</f>
        <v>2020</v>
      </c>
      <c r="Q194" s="6" t="str">
        <f ca="1">IF(OR(Гарантии!$R194&gt;=TODAY(),Гарантии!$S194&gt;=TODAY(),Гарантии!$T194&gt;=TODAY(),Гарантии!$U194&gt;=TODAY(),Гарантии!$V194&gt;=TODAY(),Гарантии!$W194&gt;=TODAY(),Гарантии!$X194&gt;=TODAY(),Гарантии!$Z194&gt;=TODAY(),Гарантии!$AB194&gt;=TODAY(),Гарантии!$AD194&gt;=TODAY(),Гарантии!$AC194&gt;=TODAY(),Гарантии!$Y194&gt;=TODAY(),Гарантии!$AA194&gt;=TODAY()),"Действует", "Окончена")</f>
        <v>Действует</v>
      </c>
      <c r="R194" s="6"/>
      <c r="S194" s="6"/>
      <c r="T194" s="6"/>
      <c r="U194" s="6">
        <v>45620</v>
      </c>
      <c r="V194" s="6"/>
      <c r="W194" s="6"/>
      <c r="X194" s="6"/>
      <c r="Y194" s="6"/>
      <c r="Z194" s="6">
        <v>45985</v>
      </c>
      <c r="AA194" s="6"/>
      <c r="AB194" s="6"/>
      <c r="AC194" s="6"/>
      <c r="AD194" s="6"/>
      <c r="AE194" s="153"/>
      <c r="AF194" s="154"/>
      <c r="AG194" s="155"/>
      <c r="AH194" s="155"/>
      <c r="AI194" s="33"/>
      <c r="AJ194" s="33"/>
      <c r="AK194" s="8"/>
      <c r="AL194" s="8" t="s">
        <v>47</v>
      </c>
      <c r="AM194" s="8"/>
    </row>
    <row r="195" spans="1:39" s="51" customFormat="1" ht="42">
      <c r="A195" s="13">
        <v>187</v>
      </c>
      <c r="B195" s="8"/>
      <c r="C195" s="8"/>
      <c r="D195" s="8"/>
      <c r="E195" s="61" t="s">
        <v>890</v>
      </c>
      <c r="F195" s="19" t="s">
        <v>227</v>
      </c>
      <c r="G195" s="2" t="s">
        <v>224</v>
      </c>
      <c r="H195" s="46" t="s">
        <v>84</v>
      </c>
      <c r="I195" s="82" t="s">
        <v>314</v>
      </c>
      <c r="J195" s="47" t="s">
        <v>2</v>
      </c>
      <c r="K195" s="47">
        <v>2.5579999999999998</v>
      </c>
      <c r="L195" s="47" t="s">
        <v>410</v>
      </c>
      <c r="M195" s="1" t="s">
        <v>27</v>
      </c>
      <c r="N195" s="47" t="s">
        <v>716</v>
      </c>
      <c r="O195" s="52">
        <v>44043</v>
      </c>
      <c r="P195" s="19">
        <f>IF(ISBLANK(Гарантии!$O195), "Дата не указана", YEAR(Гарантии!$O195))</f>
        <v>2020</v>
      </c>
      <c r="Q195" s="6" t="str">
        <f ca="1">IF(OR(Гарантии!$R195&gt;=TODAY(),Гарантии!$S195&gt;=TODAY(),Гарантии!$T195&gt;=TODAY(),Гарантии!$U195&gt;=TODAY(),Гарантии!$V195&gt;=TODAY(),Гарантии!$W195&gt;=TODAY(),Гарантии!$X195&gt;=TODAY(),Гарантии!$Z195&gt;=TODAY(),Гарантии!$AB195&gt;=TODAY(),Гарантии!$AD195&gt;=TODAY(),Гарантии!$AC195&gt;=TODAY(),Гарантии!$Y195&gt;=TODAY(),Гарантии!$AA195&gt;=TODAY()),"Действует", "Окончена")</f>
        <v>Действует</v>
      </c>
      <c r="R195" s="6"/>
      <c r="S195" s="6"/>
      <c r="T195" s="6"/>
      <c r="U195" s="6">
        <v>44773</v>
      </c>
      <c r="V195" s="6"/>
      <c r="W195" s="6"/>
      <c r="X195" s="6"/>
      <c r="Y195" s="6"/>
      <c r="Z195" s="6">
        <v>45869</v>
      </c>
      <c r="AA195" s="6"/>
      <c r="AB195" s="6"/>
      <c r="AC195" s="6"/>
      <c r="AD195" s="6"/>
      <c r="AE195" s="158"/>
      <c r="AF195" s="156"/>
      <c r="AG195" s="155"/>
      <c r="AH195" s="155"/>
      <c r="AI195" s="33"/>
      <c r="AJ195" s="33"/>
      <c r="AK195" s="47"/>
      <c r="AL195" s="4" t="s">
        <v>85</v>
      </c>
      <c r="AM195" s="47"/>
    </row>
    <row r="196" spans="1:39" s="51" customFormat="1" ht="64.5" customHeight="1">
      <c r="A196" s="13">
        <v>188</v>
      </c>
      <c r="B196" s="46"/>
      <c r="C196" s="46"/>
      <c r="D196" s="46"/>
      <c r="E196" s="46"/>
      <c r="F196" s="19"/>
      <c r="G196" s="8" t="s">
        <v>219</v>
      </c>
      <c r="H196" s="2" t="s">
        <v>84</v>
      </c>
      <c r="I196" s="89" t="s">
        <v>119</v>
      </c>
      <c r="J196" s="4" t="s">
        <v>102</v>
      </c>
      <c r="K196" s="54">
        <v>0.245</v>
      </c>
      <c r="L196" s="4" t="s">
        <v>334</v>
      </c>
      <c r="M196" s="8" t="s">
        <v>172</v>
      </c>
      <c r="N196" s="4" t="s">
        <v>574</v>
      </c>
      <c r="O196" s="6">
        <v>44085</v>
      </c>
      <c r="P196" s="8">
        <f>IF(ISBLANK(Гарантии!$O196), "Дата не указана", YEAR(Гарантии!$O196))</f>
        <v>2020</v>
      </c>
      <c r="Q196" s="6" t="str">
        <f ca="1">IF(OR(Гарантии!$R196&gt;=TODAY(),Гарантии!$S196&gt;=TODAY(),Гарантии!$T196&gt;=TODAY(),Гарантии!$U196&gt;=TODAY(),Гарантии!$V196&gt;=TODAY(),Гарантии!$W196&gt;=TODAY(),Гарантии!$X196&gt;=TODAY(),Гарантии!$Z196&gt;=TODAY(),Гарантии!$AB196&gt;=TODAY(),Гарантии!$AD196&gt;=TODAY(),Гарантии!$AC196&gt;=TODAY(),Гарантии!$Y196&gt;=TODAY(),Гарантии!$AA196&gt;=TODAY()),"Действует", "Окончена")</f>
        <v>Действует</v>
      </c>
      <c r="R196" s="6">
        <v>47007</v>
      </c>
      <c r="S196" s="6"/>
      <c r="T196" s="6">
        <v>45911</v>
      </c>
      <c r="U196" s="6">
        <v>45911</v>
      </c>
      <c r="V196" s="6"/>
      <c r="W196" s="6" t="s">
        <v>168</v>
      </c>
      <c r="X196" s="6"/>
      <c r="Y196" s="6"/>
      <c r="Z196" s="6">
        <v>44815</v>
      </c>
      <c r="AA196" s="6"/>
      <c r="AB196" s="6"/>
      <c r="AC196" s="6"/>
      <c r="AD196" s="6"/>
      <c r="AE196" s="158"/>
      <c r="AF196" s="156"/>
      <c r="AG196" s="155"/>
      <c r="AH196" s="124"/>
      <c r="AI196" s="8"/>
      <c r="AJ196" s="6"/>
      <c r="AK196" s="4"/>
      <c r="AL196" s="4" t="s">
        <v>85</v>
      </c>
      <c r="AM196" s="8"/>
    </row>
    <row r="197" spans="1:39" s="3" customFormat="1" ht="28">
      <c r="A197" s="13">
        <v>189</v>
      </c>
      <c r="B197" s="8"/>
      <c r="C197" s="8"/>
      <c r="D197" s="8"/>
      <c r="E197" s="8"/>
      <c r="F197" s="8"/>
      <c r="G197" s="2" t="s">
        <v>224</v>
      </c>
      <c r="H197" s="46" t="s">
        <v>84</v>
      </c>
      <c r="I197" s="82" t="s">
        <v>119</v>
      </c>
      <c r="J197" s="5" t="s">
        <v>102</v>
      </c>
      <c r="K197" s="47">
        <v>1.0569999999999999</v>
      </c>
      <c r="L197" s="47" t="s">
        <v>411</v>
      </c>
      <c r="M197" s="8" t="s">
        <v>172</v>
      </c>
      <c r="N197" s="47" t="s">
        <v>717</v>
      </c>
      <c r="O197" s="52">
        <v>44119</v>
      </c>
      <c r="P197" s="19">
        <f>IF(ISBLANK(Гарантии!$O197), "Дата не указана", YEAR(Гарантии!$O197))</f>
        <v>2020</v>
      </c>
      <c r="Q197" s="6" t="str">
        <f ca="1">IF(OR(Гарантии!$R197&gt;=TODAY(),Гарантии!$S197&gt;=TODAY(),Гарантии!$T197&gt;=TODAY(),Гарантии!$U197&gt;=TODAY(),Гарантии!$V197&gt;=TODAY(),Гарантии!$W197&gt;=TODAY(),Гарантии!$X197&gt;=TODAY(),Гарантии!$Z197&gt;=TODAY(),Гарантии!$AB197&gt;=TODAY(),Гарантии!$AD197&gt;=TODAY(),Гарантии!$AC197&gt;=TODAY(),Гарантии!$Y197&gt;=TODAY(),Гарантии!$AA197&gt;=TODAY()),"Действует", "Окончена")</f>
        <v>Действует</v>
      </c>
      <c r="R197" s="6"/>
      <c r="S197" s="6"/>
      <c r="T197" s="6"/>
      <c r="U197" s="6">
        <v>45580</v>
      </c>
      <c r="V197" s="6"/>
      <c r="W197" s="6"/>
      <c r="X197" s="6"/>
      <c r="Y197" s="6"/>
      <c r="Z197" s="6">
        <v>45945</v>
      </c>
      <c r="AA197" s="6"/>
      <c r="AB197" s="6"/>
      <c r="AC197" s="6"/>
      <c r="AD197" s="6"/>
      <c r="AE197" s="153"/>
      <c r="AF197" s="156"/>
      <c r="AG197" s="155"/>
      <c r="AH197" s="155"/>
      <c r="AI197" s="33"/>
      <c r="AJ197" s="33"/>
      <c r="AK197" s="47"/>
      <c r="AL197" s="4" t="s">
        <v>85</v>
      </c>
      <c r="AM197" s="47"/>
    </row>
    <row r="198" spans="1:39" s="3" customFormat="1" ht="37.5" customHeight="1">
      <c r="A198" s="13">
        <v>190</v>
      </c>
      <c r="B198" s="8"/>
      <c r="C198" s="8"/>
      <c r="D198" s="8"/>
      <c r="E198" s="8"/>
      <c r="F198" s="8"/>
      <c r="G198" s="2" t="s">
        <v>224</v>
      </c>
      <c r="H198" s="46" t="s">
        <v>84</v>
      </c>
      <c r="I198" s="89" t="s">
        <v>315</v>
      </c>
      <c r="J198" s="5" t="s">
        <v>102</v>
      </c>
      <c r="K198" s="47">
        <v>0.18</v>
      </c>
      <c r="L198" s="5" t="s">
        <v>449</v>
      </c>
      <c r="M198" s="4" t="s">
        <v>809</v>
      </c>
      <c r="N198" s="4" t="s">
        <v>715</v>
      </c>
      <c r="O198" s="52">
        <v>44138</v>
      </c>
      <c r="P198" s="19">
        <f>IF(ISBLANK(Гарантии!$O198), "Дата не указана", YEAR(Гарантии!$O198))</f>
        <v>2020</v>
      </c>
      <c r="Q198" s="6" t="str">
        <f ca="1">IF(OR(Гарантии!$R198&gt;=TODAY(),Гарантии!$S198&gt;=TODAY(),Гарантии!$T198&gt;=TODAY(),Гарантии!$U198&gt;=TODAY(),Гарантии!$V198&gt;=TODAY(),Гарантии!$W198&gt;=TODAY(),Гарантии!$X198&gt;=TODAY(),Гарантии!$Z198&gt;=TODAY(),Гарантии!$AB198&gt;=TODAY(),Гарантии!$AD198&gt;=TODAY(),Гарантии!$AC198&gt;=TODAY(),Гарантии!$Y198&gt;=TODAY(),Гарантии!$AA198&gt;=TODAY()),"Действует", "Окончена")</f>
        <v>Действует</v>
      </c>
      <c r="R198" s="6"/>
      <c r="S198" s="6"/>
      <c r="T198" s="6"/>
      <c r="U198" s="6">
        <v>45599</v>
      </c>
      <c r="V198" s="6"/>
      <c r="W198" s="6"/>
      <c r="X198" s="6"/>
      <c r="Y198" s="6"/>
      <c r="Z198" s="6">
        <v>45964</v>
      </c>
      <c r="AA198" s="6"/>
      <c r="AB198" s="6"/>
      <c r="AC198" s="6"/>
      <c r="AD198" s="6"/>
      <c r="AE198" s="153"/>
      <c r="AF198" s="156"/>
      <c r="AG198" s="155"/>
      <c r="AH198" s="155"/>
      <c r="AI198" s="33"/>
      <c r="AJ198" s="33"/>
      <c r="AK198" s="5"/>
      <c r="AL198" s="4" t="s">
        <v>85</v>
      </c>
      <c r="AM198" s="8"/>
    </row>
    <row r="199" spans="1:39" s="3" customFormat="1" ht="28">
      <c r="A199" s="13">
        <v>191</v>
      </c>
      <c r="B199" s="46"/>
      <c r="C199" s="46"/>
      <c r="D199" s="46"/>
      <c r="E199" s="46"/>
      <c r="F199" s="46"/>
      <c r="G199" s="2" t="s">
        <v>224</v>
      </c>
      <c r="H199" s="46" t="s">
        <v>84</v>
      </c>
      <c r="I199" s="89" t="s">
        <v>119</v>
      </c>
      <c r="J199" s="4" t="s">
        <v>2</v>
      </c>
      <c r="K199" s="54">
        <v>2</v>
      </c>
      <c r="L199" s="1" t="s">
        <v>336</v>
      </c>
      <c r="M199" s="4" t="s">
        <v>87</v>
      </c>
      <c r="N199" s="4" t="s">
        <v>714</v>
      </c>
      <c r="O199" s="6">
        <v>44160</v>
      </c>
      <c r="P199" s="8">
        <f>IF(ISBLANK(Гарантии!$O199), "Дата не указана", YEAR(Гарантии!$O199))</f>
        <v>2020</v>
      </c>
      <c r="Q199" s="6" t="str">
        <f ca="1">IF(OR(Гарантии!$R199&gt;=TODAY(),Гарантии!$S199&gt;=TODAY(),Гарантии!$T199&gt;=TODAY(),Гарантии!$U199&gt;=TODAY(),Гарантии!$V199&gt;=TODAY(),Гарантии!$W199&gt;=TODAY(),Гарантии!$X199&gt;=TODAY(),Гарантии!$Z199&gt;=TODAY(),Гарантии!$AB199&gt;=TODAY(),Гарантии!$AD199&gt;=TODAY(),Гарантии!$AC199&gt;=TODAY(),Гарантии!$Y199&gt;=TODAY(),Гарантии!$AA199&gt;=TODAY()),"Действует", "Окончена")</f>
        <v>Действует</v>
      </c>
      <c r="R199" s="6"/>
      <c r="S199" s="6"/>
      <c r="T199" s="6"/>
      <c r="U199" s="6">
        <v>44890</v>
      </c>
      <c r="V199" s="6"/>
      <c r="W199" s="6"/>
      <c r="X199" s="6"/>
      <c r="Y199" s="6"/>
      <c r="Z199" s="6">
        <v>45986</v>
      </c>
      <c r="AA199" s="6"/>
      <c r="AB199" s="6"/>
      <c r="AC199" s="6"/>
      <c r="AD199" s="6"/>
      <c r="AE199" s="158"/>
      <c r="AF199" s="156"/>
      <c r="AG199" s="163"/>
      <c r="AH199" s="155"/>
      <c r="AI199" s="33"/>
      <c r="AJ199" s="13"/>
      <c r="AK199" s="52"/>
      <c r="AL199" s="4" t="s">
        <v>85</v>
      </c>
      <c r="AM199" s="19"/>
    </row>
    <row r="200" spans="1:39" s="3" customFormat="1" ht="28">
      <c r="A200" s="13">
        <v>192</v>
      </c>
      <c r="B200" s="8"/>
      <c r="C200" s="8"/>
      <c r="D200" s="8"/>
      <c r="E200" s="8"/>
      <c r="F200" s="8"/>
      <c r="G200" s="2" t="s">
        <v>224</v>
      </c>
      <c r="H200" s="8" t="s">
        <v>216</v>
      </c>
      <c r="I200" s="82" t="s">
        <v>275</v>
      </c>
      <c r="J200" s="1" t="s">
        <v>2</v>
      </c>
      <c r="K200" s="54">
        <v>1.3</v>
      </c>
      <c r="L200" s="1" t="s">
        <v>412</v>
      </c>
      <c r="M200" s="8" t="s">
        <v>172</v>
      </c>
      <c r="N200" s="4" t="s">
        <v>720</v>
      </c>
      <c r="O200" s="6">
        <v>44067</v>
      </c>
      <c r="P200" s="8">
        <f>IF(ISBLANK(Гарантии!$O200), "Дата не указана", YEAR(Гарантии!$O200))</f>
        <v>2020</v>
      </c>
      <c r="Q200" s="6" t="str">
        <f ca="1">IF(OR(Гарантии!$R200&gt;=TODAY(),Гарантии!$S200&gt;=TODAY(),Гарантии!$T200&gt;=TODAY(),Гарантии!$U200&gt;=TODAY(),Гарантии!$V200&gt;=TODAY(),Гарантии!$W200&gt;=TODAY(),Гарантии!$X200&gt;=TODAY(),Гарантии!$Z200&gt;=TODAY(),Гарантии!$AB200&gt;=TODAY(),Гарантии!$AD200&gt;=TODAY(),Гарантии!$AC200&gt;=TODAY(),Гарантии!$Y200&gt;=TODAY(),Гарантии!$AA200&gt;=TODAY()),"Действует", "Окончена")</f>
        <v>Действует</v>
      </c>
      <c r="R200" s="6"/>
      <c r="S200" s="6"/>
      <c r="T200" s="6"/>
      <c r="U200" s="6">
        <v>44797</v>
      </c>
      <c r="V200" s="6"/>
      <c r="W200" s="6"/>
      <c r="X200" s="6"/>
      <c r="Y200" s="6"/>
      <c r="Z200" s="6">
        <v>45893</v>
      </c>
      <c r="AA200" s="6"/>
      <c r="AB200" s="6"/>
      <c r="AC200" s="6"/>
      <c r="AD200" s="6"/>
      <c r="AE200" s="158"/>
      <c r="AF200" s="154"/>
      <c r="AG200" s="155"/>
      <c r="AH200" s="155"/>
      <c r="AI200" s="33"/>
      <c r="AJ200" s="33"/>
      <c r="AK200" s="1"/>
      <c r="AL200" s="4" t="s">
        <v>100</v>
      </c>
      <c r="AM200" s="19"/>
    </row>
    <row r="201" spans="1:39" s="3" customFormat="1" ht="28">
      <c r="A201" s="13">
        <v>193</v>
      </c>
      <c r="B201" s="8"/>
      <c r="C201" s="8"/>
      <c r="D201" s="8"/>
      <c r="E201" s="61" t="s">
        <v>895</v>
      </c>
      <c r="F201" s="2" t="s">
        <v>227</v>
      </c>
      <c r="G201" s="2" t="s">
        <v>224</v>
      </c>
      <c r="H201" s="8" t="s">
        <v>216</v>
      </c>
      <c r="I201" s="82" t="s">
        <v>275</v>
      </c>
      <c r="J201" s="47" t="s">
        <v>2</v>
      </c>
      <c r="K201" s="47">
        <v>2</v>
      </c>
      <c r="L201" s="47" t="s">
        <v>413</v>
      </c>
      <c r="M201" s="8" t="s">
        <v>172</v>
      </c>
      <c r="N201" s="47" t="s">
        <v>721</v>
      </c>
      <c r="O201" s="52">
        <v>44074</v>
      </c>
      <c r="P201" s="19">
        <f>IF(ISBLANK(Гарантии!$O201), "Дата не указана", YEAR(Гарантии!$O201))</f>
        <v>2020</v>
      </c>
      <c r="Q201" s="6" t="str">
        <f ca="1">IF(OR(Гарантии!$R201&gt;=TODAY(),Гарантии!$S201&gt;=TODAY(),Гарантии!$T201&gt;=TODAY(),Гарантии!$U201&gt;=TODAY(),Гарантии!$V201&gt;=TODAY(),Гарантии!$W201&gt;=TODAY(),Гарантии!$X201&gt;=TODAY(),Гарантии!$Z201&gt;=TODAY(),Гарантии!$AB201&gt;=TODAY(),Гарантии!$AD201&gt;=TODAY(),Гарантии!$AC201&gt;=TODAY(),Гарантии!$Y201&gt;=TODAY(),Гарантии!$AA201&gt;=TODAY()),"Действует", "Окончена")</f>
        <v>Действует</v>
      </c>
      <c r="R201" s="6"/>
      <c r="S201" s="6"/>
      <c r="T201" s="6"/>
      <c r="U201" s="6">
        <v>44804</v>
      </c>
      <c r="V201" s="6"/>
      <c r="W201" s="6"/>
      <c r="X201" s="6"/>
      <c r="Y201" s="6"/>
      <c r="Z201" s="6">
        <v>45900</v>
      </c>
      <c r="AA201" s="6"/>
      <c r="AB201" s="6"/>
      <c r="AC201" s="6"/>
      <c r="AD201" s="6"/>
      <c r="AE201" s="158"/>
      <c r="AF201" s="154"/>
      <c r="AG201" s="164"/>
      <c r="AH201" s="155"/>
      <c r="AI201" s="33"/>
      <c r="AJ201" s="13"/>
      <c r="AK201" s="52"/>
      <c r="AL201" s="4" t="s">
        <v>100</v>
      </c>
      <c r="AM201" s="47"/>
    </row>
    <row r="202" spans="1:39" s="3" customFormat="1" ht="56">
      <c r="A202" s="13">
        <v>194</v>
      </c>
      <c r="B202" s="8"/>
      <c r="C202" s="8"/>
      <c r="D202" s="8"/>
      <c r="E202" s="8"/>
      <c r="F202" s="8"/>
      <c r="G202" s="2" t="s">
        <v>224</v>
      </c>
      <c r="H202" s="8" t="s">
        <v>39</v>
      </c>
      <c r="I202" s="89" t="s">
        <v>120</v>
      </c>
      <c r="J202" s="1" t="s">
        <v>2</v>
      </c>
      <c r="K202" s="54">
        <v>2</v>
      </c>
      <c r="L202" s="1" t="s">
        <v>442</v>
      </c>
      <c r="M202" s="8" t="s">
        <v>172</v>
      </c>
      <c r="N202" s="4" t="s">
        <v>723</v>
      </c>
      <c r="O202" s="52">
        <v>44043</v>
      </c>
      <c r="P202" s="19">
        <f>IF(ISBLANK(Гарантии!$O202), "Дата не указана", YEAR(Гарантии!$O202))</f>
        <v>2020</v>
      </c>
      <c r="Q202" s="6" t="str">
        <f ca="1">IF(OR(Гарантии!$R202&gt;=TODAY(),Гарантии!$S202&gt;=TODAY(),Гарантии!$T202&gt;=TODAY(),Гарантии!$U202&gt;=TODAY(),Гарантии!$V202&gt;=TODAY(),Гарантии!$W202&gt;=TODAY(),Гарантии!$X202&gt;=TODAY(),Гарантии!$Z202&gt;=TODAY(),Гарантии!$AB202&gt;=TODAY(),Гарантии!$AD202&gt;=TODAY(),Гарантии!$AC202&gt;=TODAY(),Гарантии!$Y202&gt;=TODAY(),Гарантии!$AA202&gt;=TODAY()),"Действует", "Окончена")</f>
        <v>Действует</v>
      </c>
      <c r="R202" s="6"/>
      <c r="S202" s="6"/>
      <c r="T202" s="6"/>
      <c r="U202" s="6">
        <v>44773</v>
      </c>
      <c r="V202" s="6"/>
      <c r="W202" s="6"/>
      <c r="X202" s="6"/>
      <c r="Y202" s="6"/>
      <c r="Z202" s="6">
        <v>45869</v>
      </c>
      <c r="AA202" s="6"/>
      <c r="AB202" s="6"/>
      <c r="AC202" s="6"/>
      <c r="AD202" s="6"/>
      <c r="AE202" s="153"/>
      <c r="AF202" s="156"/>
      <c r="AG202" s="155"/>
      <c r="AH202" s="155"/>
      <c r="AI202" s="33"/>
      <c r="AJ202" s="33"/>
      <c r="AK202" s="1"/>
      <c r="AL202" s="4" t="s">
        <v>201</v>
      </c>
      <c r="AM202" s="47"/>
    </row>
    <row r="203" spans="1:39" s="3" customFormat="1" ht="28">
      <c r="A203" s="13">
        <v>195</v>
      </c>
      <c r="B203" s="46"/>
      <c r="C203" s="46"/>
      <c r="D203" s="46"/>
      <c r="E203" s="46"/>
      <c r="F203" s="46"/>
      <c r="G203" s="8" t="s">
        <v>219</v>
      </c>
      <c r="H203" s="46" t="s">
        <v>39</v>
      </c>
      <c r="I203" s="89" t="s">
        <v>157</v>
      </c>
      <c r="J203" s="4" t="s">
        <v>102</v>
      </c>
      <c r="K203" s="54">
        <v>0.5</v>
      </c>
      <c r="L203" s="4" t="s">
        <v>335</v>
      </c>
      <c r="M203" s="8" t="s">
        <v>172</v>
      </c>
      <c r="N203" s="4" t="s">
        <v>577</v>
      </c>
      <c r="O203" s="6">
        <v>44144</v>
      </c>
      <c r="P203" s="8">
        <f>IF(ISBLANK(Гарантии!$O203), "Дата не указана", YEAR(Гарантии!$O203))</f>
        <v>2020</v>
      </c>
      <c r="Q203" s="6" t="str">
        <f ca="1">IF(OR(Гарантии!$R203&gt;=TODAY(),Гарантии!$S203&gt;=TODAY(),Гарантии!$T203&gt;=TODAY(),Гарантии!$U203&gt;=TODAY(),Гарантии!$V203&gt;=TODAY(),Гарантии!$W203&gt;=TODAY(),Гарантии!$X203&gt;=TODAY(),Гарантии!$Z203&gt;=TODAY(),Гарантии!$AB203&gt;=TODAY(),Гарантии!$AD203&gt;=TODAY(),Гарантии!$AC203&gt;=TODAY(),Гарантии!$Y203&gt;=TODAY(),Гарантии!$AA203&gt;=TODAY()),"Действует", "Окончена")</f>
        <v>Действует</v>
      </c>
      <c r="R203" s="6">
        <v>47066</v>
      </c>
      <c r="S203" s="6">
        <v>46335</v>
      </c>
      <c r="T203" s="6">
        <v>45970</v>
      </c>
      <c r="U203" s="6">
        <v>47066</v>
      </c>
      <c r="V203" s="6"/>
      <c r="W203" s="6"/>
      <c r="X203" s="6" t="s">
        <v>169</v>
      </c>
      <c r="Y203" s="6"/>
      <c r="Z203" s="6">
        <v>47796</v>
      </c>
      <c r="AA203" s="6"/>
      <c r="AB203" s="6">
        <v>44509</v>
      </c>
      <c r="AC203" s="6"/>
      <c r="AD203" s="6"/>
      <c r="AE203" s="153"/>
      <c r="AF203" s="156"/>
      <c r="AG203" s="155"/>
      <c r="AH203" s="155"/>
      <c r="AI203" s="4"/>
      <c r="AJ203" s="4"/>
      <c r="AK203" s="4"/>
      <c r="AL203" s="4" t="s">
        <v>201</v>
      </c>
      <c r="AM203" s="8"/>
    </row>
    <row r="204" spans="1:39" s="51" customFormat="1" ht="30.75" customHeight="1">
      <c r="A204" s="13">
        <v>196</v>
      </c>
      <c r="B204" s="8"/>
      <c r="C204" s="8"/>
      <c r="D204" s="8"/>
      <c r="E204" s="61" t="s">
        <v>909</v>
      </c>
      <c r="F204" s="2" t="s">
        <v>227</v>
      </c>
      <c r="G204" s="2" t="s">
        <v>224</v>
      </c>
      <c r="H204" s="46" t="s">
        <v>41</v>
      </c>
      <c r="I204" s="94" t="s">
        <v>143</v>
      </c>
      <c r="J204" s="47" t="s">
        <v>144</v>
      </c>
      <c r="K204" s="47">
        <v>4.7560000000000002</v>
      </c>
      <c r="L204" s="47" t="s">
        <v>416</v>
      </c>
      <c r="M204" s="8" t="s">
        <v>172</v>
      </c>
      <c r="N204" s="47" t="s">
        <v>776</v>
      </c>
      <c r="O204" s="52">
        <v>44126</v>
      </c>
      <c r="P204" s="19">
        <f>IF(ISBLANK(Гарантии!$O204), "Дата не указана", YEAR(Гарантии!$O204))</f>
        <v>2020</v>
      </c>
      <c r="Q204" s="6" t="str">
        <f ca="1">IF(OR(Гарантии!$R204&gt;=TODAY(),Гарантии!$S204&gt;=TODAY(),Гарантии!$T204&gt;=TODAY(),Гарантии!$U204&gt;=TODAY(),Гарантии!$V204&gt;=TODAY(),Гарантии!$W204&gt;=TODAY(),Гарантии!$X204&gt;=TODAY(),Гарантии!$Z204&gt;=TODAY(),Гарантии!$AB204&gt;=TODAY(),Гарантии!$AD204&gt;=TODAY(),Гарантии!$AC204&gt;=TODAY(),Гарантии!$Y204&gt;=TODAY(),Гарантии!$AA204&gt;=TODAY()),"Действует", "Окончена")</f>
        <v>Действует</v>
      </c>
      <c r="R204" s="6"/>
      <c r="S204" s="6"/>
      <c r="T204" s="6"/>
      <c r="U204" s="6">
        <v>45587</v>
      </c>
      <c r="V204" s="6"/>
      <c r="W204" s="6"/>
      <c r="X204" s="6">
        <v>45952</v>
      </c>
      <c r="Y204" s="6"/>
      <c r="Z204" s="6">
        <v>45952</v>
      </c>
      <c r="AA204" s="6"/>
      <c r="AB204" s="6"/>
      <c r="AC204" s="6"/>
      <c r="AD204" s="6"/>
      <c r="AE204" s="159"/>
      <c r="AF204" s="154"/>
      <c r="AG204" s="164"/>
      <c r="AH204" s="155"/>
      <c r="AI204" s="33"/>
      <c r="AJ204" s="33"/>
      <c r="AK204" s="47"/>
      <c r="AL204" s="8" t="s">
        <v>48</v>
      </c>
      <c r="AM204" s="8"/>
    </row>
    <row r="205" spans="1:39" s="51" customFormat="1" ht="28">
      <c r="A205" s="13">
        <v>197</v>
      </c>
      <c r="B205" s="46"/>
      <c r="C205" s="46"/>
      <c r="D205" s="46"/>
      <c r="E205" s="46"/>
      <c r="F205" s="46"/>
      <c r="G205" s="2" t="s">
        <v>224</v>
      </c>
      <c r="H205" s="46" t="s">
        <v>41</v>
      </c>
      <c r="I205" s="89" t="s">
        <v>121</v>
      </c>
      <c r="J205" s="4" t="s">
        <v>2</v>
      </c>
      <c r="K205" s="54">
        <v>2.3170000000000002</v>
      </c>
      <c r="L205" s="1" t="s">
        <v>415</v>
      </c>
      <c r="M205" s="4" t="s">
        <v>122</v>
      </c>
      <c r="N205" s="4" t="s">
        <v>724</v>
      </c>
      <c r="O205" s="6">
        <v>44160</v>
      </c>
      <c r="P205" s="8">
        <f>IF(ISBLANK(Гарантии!$O205), "Дата не указана", YEAR(Гарантии!$O205))</f>
        <v>2020</v>
      </c>
      <c r="Q205" s="6" t="str">
        <f ca="1">IF(OR(Гарантии!$R205&gt;=TODAY(),Гарантии!$S205&gt;=TODAY(),Гарантии!$T205&gt;=TODAY(),Гарантии!$U205&gt;=TODAY(),Гарантии!$V205&gt;=TODAY(),Гарантии!$W205&gt;=TODAY(),Гарантии!$X205&gt;=TODAY(),Гарантии!$Z205&gt;=TODAY(),Гарантии!$AB205&gt;=TODAY(),Гарантии!$AD205&gt;=TODAY(),Гарантии!$AC205&gt;=TODAY(),Гарантии!$Y205&gt;=TODAY(),Гарантии!$AA205&gt;=TODAY()),"Действует", "Окончена")</f>
        <v>Действует</v>
      </c>
      <c r="R205" s="6"/>
      <c r="S205" s="6"/>
      <c r="T205" s="6"/>
      <c r="U205" s="6">
        <v>44890</v>
      </c>
      <c r="V205" s="6"/>
      <c r="W205" s="6"/>
      <c r="X205" s="6"/>
      <c r="Y205" s="6"/>
      <c r="Z205" s="6">
        <v>45986</v>
      </c>
      <c r="AA205" s="6"/>
      <c r="AB205" s="6"/>
      <c r="AC205" s="6"/>
      <c r="AD205" s="6"/>
      <c r="AE205" s="153"/>
      <c r="AF205" s="156"/>
      <c r="AG205" s="155"/>
      <c r="AH205" s="155"/>
      <c r="AI205" s="33"/>
      <c r="AJ205" s="33"/>
      <c r="AK205" s="52"/>
      <c r="AL205" s="8" t="s">
        <v>48</v>
      </c>
      <c r="AM205" s="19"/>
    </row>
    <row r="206" spans="1:39" s="51" customFormat="1" ht="56">
      <c r="A206" s="13">
        <v>198</v>
      </c>
      <c r="B206" s="46" t="s">
        <v>815</v>
      </c>
      <c r="C206" s="46"/>
      <c r="D206" s="46"/>
      <c r="E206" s="46"/>
      <c r="F206" s="8"/>
      <c r="G206" s="2" t="s">
        <v>224</v>
      </c>
      <c r="H206" s="46" t="s">
        <v>40</v>
      </c>
      <c r="I206" s="82" t="s">
        <v>310</v>
      </c>
      <c r="J206" s="4" t="s">
        <v>102</v>
      </c>
      <c r="K206" s="97">
        <v>6.21</v>
      </c>
      <c r="L206" s="4" t="s">
        <v>439</v>
      </c>
      <c r="M206" s="8" t="s">
        <v>172</v>
      </c>
      <c r="N206" s="4" t="s">
        <v>727</v>
      </c>
      <c r="O206" s="52">
        <v>44076</v>
      </c>
      <c r="P206" s="19">
        <f>IF(ISBLANK(Гарантии!$O206), "Дата не указана", YEAR(Гарантии!$O206))</f>
        <v>2020</v>
      </c>
      <c r="Q206" s="6" t="str">
        <f ca="1">IF(OR(Гарантии!$R206&gt;=TODAY(),Гарантии!$S206&gt;=TODAY(),Гарантии!$T206&gt;=TODAY(),Гарантии!$U206&gt;=TODAY(),Гарантии!$V206&gt;=TODAY(),Гарантии!$W206&gt;=TODAY(),Гарантии!$X206&gt;=TODAY(),Гарантии!$Z206&gt;=TODAY(),Гарантии!$AB206&gt;=TODAY(),Гарантии!$AD206&gt;=TODAY(),Гарантии!$AC206&gt;=TODAY(),Гарантии!$Y206&gt;=TODAY(),Гарантии!$AA206&gt;=TODAY()),"Действует", "Окончена")</f>
        <v>Действует</v>
      </c>
      <c r="R206" s="6"/>
      <c r="S206" s="6"/>
      <c r="T206" s="6"/>
      <c r="U206" s="6">
        <v>45537</v>
      </c>
      <c r="V206" s="6"/>
      <c r="W206" s="6"/>
      <c r="X206" s="6">
        <v>45902</v>
      </c>
      <c r="Y206" s="6"/>
      <c r="Z206" s="6">
        <v>45902</v>
      </c>
      <c r="AA206" s="6"/>
      <c r="AB206" s="6"/>
      <c r="AC206" s="6"/>
      <c r="AD206" s="6"/>
      <c r="AE206" s="153"/>
      <c r="AF206" s="154"/>
      <c r="AG206" s="155"/>
      <c r="AH206" s="155"/>
      <c r="AI206" s="33"/>
      <c r="AJ206" s="33"/>
      <c r="AK206" s="4"/>
      <c r="AL206" s="4" t="s">
        <v>201</v>
      </c>
      <c r="AM206" s="8"/>
    </row>
    <row r="207" spans="1:39" s="51" customFormat="1" ht="39" customHeight="1">
      <c r="A207" s="13">
        <v>199</v>
      </c>
      <c r="B207" s="46"/>
      <c r="C207" s="46"/>
      <c r="D207" s="46"/>
      <c r="E207" s="46"/>
      <c r="F207" s="46"/>
      <c r="G207" s="2" t="s">
        <v>224</v>
      </c>
      <c r="H207" s="46" t="s">
        <v>40</v>
      </c>
      <c r="I207" s="89" t="s">
        <v>123</v>
      </c>
      <c r="J207" s="4" t="s">
        <v>102</v>
      </c>
      <c r="K207" s="54">
        <v>1.1000000000000001</v>
      </c>
      <c r="L207" s="4" t="s">
        <v>810</v>
      </c>
      <c r="M207" s="8" t="s">
        <v>172</v>
      </c>
      <c r="N207" s="4" t="s">
        <v>726</v>
      </c>
      <c r="O207" s="52">
        <v>44077</v>
      </c>
      <c r="P207" s="19">
        <f>IF(ISBLANK(Гарантии!$O207), "Дата не указана", YEAR(Гарантии!$O207))</f>
        <v>2020</v>
      </c>
      <c r="Q207" s="6" t="str">
        <f ca="1">IF(OR(Гарантии!$R207&gt;=TODAY(),Гарантии!$S207&gt;=TODAY(),Гарантии!$T207&gt;=TODAY(),Гарантии!$U207&gt;=TODAY(),Гарантии!$V207&gt;=TODAY(),Гарантии!$W207&gt;=TODAY(),Гарантии!$X207&gt;=TODAY(),Гарантии!$Z207&gt;=TODAY(),Гарантии!$AB207&gt;=TODAY(),Гарантии!$AD207&gt;=TODAY(),Гарантии!$AC207&gt;=TODAY(),Гарантии!$Y207&gt;=TODAY(),Гарантии!$AA207&gt;=TODAY()),"Действует", "Окончена")</f>
        <v>Действует</v>
      </c>
      <c r="R207" s="6"/>
      <c r="S207" s="6"/>
      <c r="T207" s="6"/>
      <c r="U207" s="6">
        <v>45538</v>
      </c>
      <c r="V207" s="6"/>
      <c r="W207" s="6"/>
      <c r="X207" s="6"/>
      <c r="Y207" s="6"/>
      <c r="Z207" s="6" t="s">
        <v>202</v>
      </c>
      <c r="AA207" s="6"/>
      <c r="AB207" s="6"/>
      <c r="AC207" s="6"/>
      <c r="AD207" s="6"/>
      <c r="AE207" s="153"/>
      <c r="AF207" s="154"/>
      <c r="AG207" s="155"/>
      <c r="AH207" s="155"/>
      <c r="AI207" s="33"/>
      <c r="AJ207" s="33"/>
      <c r="AK207" s="4"/>
      <c r="AL207" s="4" t="s">
        <v>201</v>
      </c>
      <c r="AM207" s="47"/>
    </row>
    <row r="208" spans="1:39" s="51" customFormat="1" ht="32.25" customHeight="1">
      <c r="A208" s="13">
        <v>200</v>
      </c>
      <c r="B208" s="46" t="s">
        <v>815</v>
      </c>
      <c r="C208" s="46"/>
      <c r="D208" s="46"/>
      <c r="E208" s="61" t="s">
        <v>915</v>
      </c>
      <c r="F208" s="2" t="s">
        <v>227</v>
      </c>
      <c r="G208" s="2" t="s">
        <v>224</v>
      </c>
      <c r="H208" s="46" t="s">
        <v>40</v>
      </c>
      <c r="I208" s="82" t="s">
        <v>310</v>
      </c>
      <c r="J208" s="4" t="s">
        <v>102</v>
      </c>
      <c r="K208" s="97">
        <v>1.94</v>
      </c>
      <c r="L208" s="4" t="s">
        <v>913</v>
      </c>
      <c r="M208" s="4" t="s">
        <v>86</v>
      </c>
      <c r="N208" s="4" t="s">
        <v>728</v>
      </c>
      <c r="O208" s="52">
        <v>44190</v>
      </c>
      <c r="P208" s="19">
        <f>IF(ISBLANK(Гарантии!$O208), "Дата не указана", YEAR(Гарантии!$O208))</f>
        <v>2020</v>
      </c>
      <c r="Q208" s="6" t="str">
        <f ca="1">IF(OR(Гарантии!$R208&gt;=TODAY(),Гарантии!$S208&gt;=TODAY(),Гарантии!$T208&gt;=TODAY(),Гарантии!$U208&gt;=TODAY(),Гарантии!$V208&gt;=TODAY(),Гарантии!$W208&gt;=TODAY(),Гарантии!$X208&gt;=TODAY(),Гарантии!$Z208&gt;=TODAY(),Гарантии!$AB208&gt;=TODAY(),Гарантии!$AD208&gt;=TODAY(),Гарантии!$AC208&gt;=TODAY(),Гарантии!$Y208&gt;=TODAY(),Гарантии!$AA208&gt;=TODAY()),"Действует", "Окончена")</f>
        <v>Действует</v>
      </c>
      <c r="R208" s="6"/>
      <c r="S208" s="6"/>
      <c r="T208" s="6"/>
      <c r="U208" s="6">
        <v>45651</v>
      </c>
      <c r="V208" s="6"/>
      <c r="W208" s="6"/>
      <c r="X208" s="6"/>
      <c r="Y208" s="6"/>
      <c r="Z208" s="6">
        <v>46016</v>
      </c>
      <c r="AA208" s="6"/>
      <c r="AB208" s="6"/>
      <c r="AC208" s="6"/>
      <c r="AD208" s="6"/>
      <c r="AE208" s="158"/>
      <c r="AF208" s="154"/>
      <c r="AG208" s="155"/>
      <c r="AH208" s="155"/>
      <c r="AI208" s="33"/>
      <c r="AJ208" s="13"/>
      <c r="AK208" s="52"/>
      <c r="AL208" s="4" t="s">
        <v>201</v>
      </c>
      <c r="AM208" s="8"/>
    </row>
    <row r="209" spans="1:39" s="51" customFormat="1" ht="28">
      <c r="A209" s="13">
        <v>201</v>
      </c>
      <c r="B209" s="46"/>
      <c r="C209" s="46"/>
      <c r="D209" s="46"/>
      <c r="E209" s="46"/>
      <c r="F209" s="46"/>
      <c r="G209" s="2" t="s">
        <v>224</v>
      </c>
      <c r="H209" s="8" t="s">
        <v>54</v>
      </c>
      <c r="I209" s="89" t="s">
        <v>124</v>
      </c>
      <c r="J209" s="4" t="s">
        <v>2</v>
      </c>
      <c r="K209" s="54">
        <v>1.2</v>
      </c>
      <c r="L209" s="4" t="s">
        <v>417</v>
      </c>
      <c r="M209" s="4" t="s">
        <v>125</v>
      </c>
      <c r="N209" s="4" t="s">
        <v>777</v>
      </c>
      <c r="O209" s="6">
        <v>44004</v>
      </c>
      <c r="P209" s="8">
        <f>IF(ISBLANK(Гарантии!$O209), "Дата не указана", YEAR(Гарантии!$O209))</f>
        <v>2020</v>
      </c>
      <c r="Q209" s="6" t="str">
        <f ca="1">IF(OR(Гарантии!$R209&gt;=TODAY(),Гарантии!$S209&gt;=TODAY(),Гарантии!$T209&gt;=TODAY(),Гарантии!$U209&gt;=TODAY(),Гарантии!$V209&gt;=TODAY(),Гарантии!$W209&gt;=TODAY(),Гарантии!$X209&gt;=TODAY(),Гарантии!$Z209&gt;=TODAY(),Гарантии!$AB209&gt;=TODAY(),Гарантии!$AD209&gt;=TODAY(),Гарантии!$AC209&gt;=TODAY(),Гарантии!$Y209&gt;=TODAY(),Гарантии!$AA209&gt;=TODAY()),"Действует", "Окончена")</f>
        <v>Действует</v>
      </c>
      <c r="R209" s="6"/>
      <c r="S209" s="6"/>
      <c r="T209" s="6"/>
      <c r="U209" s="6">
        <v>44734</v>
      </c>
      <c r="V209" s="6"/>
      <c r="W209" s="6"/>
      <c r="X209" s="6"/>
      <c r="Y209" s="6"/>
      <c r="Z209" s="6">
        <v>45830</v>
      </c>
      <c r="AA209" s="6"/>
      <c r="AB209" s="6"/>
      <c r="AC209" s="6"/>
      <c r="AD209" s="6"/>
      <c r="AE209" s="158"/>
      <c r="AF209" s="154"/>
      <c r="AG209" s="157"/>
      <c r="AH209" s="155"/>
      <c r="AI209" s="33"/>
      <c r="AJ209" s="13"/>
      <c r="AK209" s="52"/>
      <c r="AL209" s="8" t="s">
        <v>199</v>
      </c>
      <c r="AM209" s="19"/>
    </row>
    <row r="210" spans="1:39" s="51" customFormat="1" ht="33.75" customHeight="1">
      <c r="A210" s="13">
        <v>202</v>
      </c>
      <c r="B210" s="8"/>
      <c r="C210" s="8"/>
      <c r="D210" s="8"/>
      <c r="E210" s="61" t="s">
        <v>919</v>
      </c>
      <c r="F210" s="2" t="s">
        <v>227</v>
      </c>
      <c r="G210" s="2" t="s">
        <v>224</v>
      </c>
      <c r="H210" s="8" t="s">
        <v>54</v>
      </c>
      <c r="I210" s="82" t="s">
        <v>811</v>
      </c>
      <c r="J210" s="4" t="s">
        <v>102</v>
      </c>
      <c r="K210" s="47">
        <v>3.3</v>
      </c>
      <c r="L210" s="4" t="s">
        <v>419</v>
      </c>
      <c r="M210" s="8" t="s">
        <v>172</v>
      </c>
      <c r="N210" s="4" t="s">
        <v>731</v>
      </c>
      <c r="O210" s="52">
        <v>44110</v>
      </c>
      <c r="P210" s="19">
        <f>IF(ISBLANK(Гарантии!$O210), "Дата не указана", YEAR(Гарантии!$O210))</f>
        <v>2020</v>
      </c>
      <c r="Q210" s="6" t="str">
        <f ca="1">IF(OR(Гарантии!$R210&gt;=TODAY(),Гарантии!$S210&gt;=TODAY(),Гарантии!$T210&gt;=TODAY(),Гарантии!$U210&gt;=TODAY(),Гарантии!$V210&gt;=TODAY(),Гарантии!$W210&gt;=TODAY(),Гарантии!$X210&gt;=TODAY(),Гарантии!$Z210&gt;=TODAY(),Гарантии!$AB210&gt;=TODAY(),Гарантии!$AD210&gt;=TODAY(),Гарантии!$AC210&gt;=TODAY(),Гарантии!$Y210&gt;=TODAY(),Гарантии!$AA210&gt;=TODAY()),"Действует", "Окончена")</f>
        <v>Действует</v>
      </c>
      <c r="R210" s="6"/>
      <c r="S210" s="6">
        <v>46301</v>
      </c>
      <c r="T210" s="6">
        <v>45936</v>
      </c>
      <c r="U210" s="6">
        <v>45571</v>
      </c>
      <c r="V210" s="6"/>
      <c r="W210" s="6"/>
      <c r="X210" s="6">
        <v>45936</v>
      </c>
      <c r="Y210" s="6"/>
      <c r="Z210" s="6">
        <v>45936</v>
      </c>
      <c r="AA210" s="6"/>
      <c r="AB210" s="6"/>
      <c r="AC210" s="6"/>
      <c r="AD210" s="6"/>
      <c r="AE210" s="158"/>
      <c r="AF210" s="154"/>
      <c r="AG210" s="155"/>
      <c r="AH210" s="155"/>
      <c r="AI210" s="33"/>
      <c r="AJ210" s="13"/>
      <c r="AK210" s="52"/>
      <c r="AL210" s="8" t="s">
        <v>199</v>
      </c>
      <c r="AM210" s="8" t="s">
        <v>145</v>
      </c>
    </row>
    <row r="211" spans="1:39" s="51" customFormat="1" ht="33.75" hidden="1" customHeight="1">
      <c r="A211" s="13">
        <v>203</v>
      </c>
      <c r="B211" s="8"/>
      <c r="C211" s="8"/>
      <c r="D211" s="8"/>
      <c r="E211" s="61" t="s">
        <v>918</v>
      </c>
      <c r="F211" s="2" t="s">
        <v>227</v>
      </c>
      <c r="G211" s="2" t="s">
        <v>224</v>
      </c>
      <c r="H211" s="8" t="s">
        <v>54</v>
      </c>
      <c r="I211" s="82" t="s">
        <v>1346</v>
      </c>
      <c r="J211" s="4" t="s">
        <v>3</v>
      </c>
      <c r="K211" s="47">
        <v>3</v>
      </c>
      <c r="L211" s="4" t="s">
        <v>418</v>
      </c>
      <c r="M211" s="8" t="s">
        <v>172</v>
      </c>
      <c r="N211" s="4" t="s">
        <v>730</v>
      </c>
      <c r="O211" s="52">
        <v>44124</v>
      </c>
      <c r="P211" s="19">
        <f>IF(ISBLANK(Гарантии!$O211), "Дата не указана", YEAR(Гарантии!$O211))</f>
        <v>2020</v>
      </c>
      <c r="Q211" s="6" t="str">
        <f ca="1">IF(OR(Гарантии!$R211&gt;=TODAY(),Гарантии!$S211&gt;=TODAY(),Гарантии!$T211&gt;=TODAY(),Гарантии!$U211&gt;=TODAY(),Гарантии!$V211&gt;=TODAY(),Гарантии!$W211&gt;=TODAY(),Гарантии!$X211&gt;=TODAY(),Гарантии!$Z211&gt;=TODAY(),Гарантии!$AB211&gt;=TODAY(),Гарантии!$AD211&gt;=TODAY(),Гарантии!$AC211&gt;=TODAY(),Гарантии!$Y211&gt;=TODAY(),Гарантии!$AA211&gt;=TODAY()),"Действует", "Окончена")</f>
        <v>Окончена</v>
      </c>
      <c r="R211" s="6"/>
      <c r="S211" s="6"/>
      <c r="T211" s="6"/>
      <c r="U211" s="6">
        <v>44854</v>
      </c>
      <c r="V211" s="6"/>
      <c r="W211" s="6"/>
      <c r="X211" s="6"/>
      <c r="Y211" s="6"/>
      <c r="Z211" s="6">
        <v>44854</v>
      </c>
      <c r="AA211" s="6">
        <v>44854</v>
      </c>
      <c r="AB211" s="6"/>
      <c r="AC211" s="6"/>
      <c r="AD211" s="6"/>
      <c r="AE211" s="158"/>
      <c r="AF211" s="154"/>
      <c r="AG211" s="155"/>
      <c r="AH211" s="155"/>
      <c r="AI211" s="33"/>
      <c r="AJ211" s="33"/>
      <c r="AK211" s="4"/>
      <c r="AL211" s="8" t="s">
        <v>48</v>
      </c>
      <c r="AM211" s="8"/>
    </row>
    <row r="212" spans="1:39" s="51" customFormat="1" ht="28">
      <c r="A212" s="13">
        <v>204</v>
      </c>
      <c r="B212" s="43"/>
      <c r="C212" s="43"/>
      <c r="D212" s="43"/>
      <c r="E212" s="61" t="s">
        <v>926</v>
      </c>
      <c r="F212" s="2" t="s">
        <v>227</v>
      </c>
      <c r="G212" s="2" t="s">
        <v>224</v>
      </c>
      <c r="H212" s="46" t="s">
        <v>225</v>
      </c>
      <c r="I212" s="90" t="s">
        <v>228</v>
      </c>
      <c r="J212" s="41" t="s">
        <v>2</v>
      </c>
      <c r="K212" s="42">
        <v>2</v>
      </c>
      <c r="L212" s="41" t="s">
        <v>497</v>
      </c>
      <c r="M212" s="41" t="s">
        <v>101</v>
      </c>
      <c r="N212" s="34" t="s">
        <v>598</v>
      </c>
      <c r="O212" s="6">
        <v>44526</v>
      </c>
      <c r="P212" s="8">
        <f>IF(ISBLANK(Гарантии!$O212), "Дата не указана", YEAR(Гарантии!$O212))</f>
        <v>2021</v>
      </c>
      <c r="Q212" s="6" t="str">
        <f ca="1">IF(OR(Гарантии!$R212&gt;=TODAY(),Гарантии!$S212&gt;=TODAY(),Гарантии!$T212&gt;=TODAY(),Гарантии!$U212&gt;=TODAY(),Гарантии!$V212&gt;=TODAY(),Гарантии!$W212&gt;=TODAY(),Гарантии!$X212&gt;=TODAY(),Гарантии!$Z212&gt;=TODAY(),Гарантии!$AB212&gt;=TODAY(),Гарантии!$AD212&gt;=TODAY(),Гарантии!$AC212&gt;=TODAY(),Гарантии!$Y212&gt;=TODAY(),Гарантии!$AA212&gt;=TODAY()),"Действует", "Окончена")</f>
        <v>Действует</v>
      </c>
      <c r="R212" s="6"/>
      <c r="S212" s="6"/>
      <c r="T212" s="6"/>
      <c r="U212" s="6">
        <v>45256</v>
      </c>
      <c r="V212" s="6"/>
      <c r="W212" s="6">
        <v>46717</v>
      </c>
      <c r="X212" s="6"/>
      <c r="Y212" s="6"/>
      <c r="Z212" s="6">
        <v>46352</v>
      </c>
      <c r="AA212" s="6"/>
      <c r="AB212" s="6"/>
      <c r="AC212" s="6"/>
      <c r="AD212" s="6"/>
      <c r="AE212" s="153"/>
      <c r="AF212" s="156"/>
      <c r="AG212" s="155"/>
      <c r="AH212" s="155"/>
      <c r="AI212" s="33"/>
      <c r="AJ212" s="33"/>
      <c r="AK212" s="52"/>
      <c r="AL212" s="4" t="s">
        <v>1638</v>
      </c>
      <c r="AM212" s="8"/>
    </row>
    <row r="213" spans="1:39" s="51" customFormat="1" ht="45" customHeight="1">
      <c r="A213" s="13">
        <v>205</v>
      </c>
      <c r="B213" s="46"/>
      <c r="C213" s="46"/>
      <c r="D213" s="46"/>
      <c r="E213" s="61" t="s">
        <v>928</v>
      </c>
      <c r="F213" s="2" t="s">
        <v>227</v>
      </c>
      <c r="G213" s="2" t="s">
        <v>224</v>
      </c>
      <c r="H213" s="2" t="s">
        <v>28</v>
      </c>
      <c r="I213" s="90" t="s">
        <v>231</v>
      </c>
      <c r="J213" s="41" t="s">
        <v>102</v>
      </c>
      <c r="K213" s="42">
        <v>2</v>
      </c>
      <c r="L213" s="41" t="s">
        <v>338</v>
      </c>
      <c r="M213" s="8" t="s">
        <v>172</v>
      </c>
      <c r="N213" s="34" t="s">
        <v>593</v>
      </c>
      <c r="O213" s="6">
        <v>44431</v>
      </c>
      <c r="P213" s="8">
        <f>IF(ISBLANK(Гарантии!$O213), "Дата не указана", YEAR(Гарантии!$O213))</f>
        <v>2021</v>
      </c>
      <c r="Q213" s="6" t="str">
        <f ca="1">IF(OR(Гарантии!$R213&gt;=TODAY(),Гарантии!$S213&gt;=TODAY(),Гарантии!$T213&gt;=TODAY(),Гарантии!$U213&gt;=TODAY(),Гарантии!$V213&gt;=TODAY(),Гарантии!$W213&gt;=TODAY(),Гарантии!$X213&gt;=TODAY(),Гарантии!$Z213&gt;=TODAY(),Гарантии!$AB213&gt;=TODAY(),Гарантии!$AD213&gt;=TODAY(),Гарантии!$AC213&gt;=TODAY(),Гарантии!$Y213&gt;=TODAY(),Гарантии!$AA213&gt;=TODAY()),"Действует", "Окончена")</f>
        <v>Действует</v>
      </c>
      <c r="R213" s="6"/>
      <c r="S213" s="6"/>
      <c r="T213" s="6"/>
      <c r="U213" s="6">
        <v>45892</v>
      </c>
      <c r="V213" s="6"/>
      <c r="W213" s="6"/>
      <c r="X213" s="6"/>
      <c r="Y213" s="6"/>
      <c r="Z213" s="6">
        <v>46257</v>
      </c>
      <c r="AA213" s="6"/>
      <c r="AB213" s="6">
        <v>44796</v>
      </c>
      <c r="AC213" s="6"/>
      <c r="AD213" s="6"/>
      <c r="AE213" s="153"/>
      <c r="AF213" s="156"/>
      <c r="AG213" s="155"/>
      <c r="AH213" s="155"/>
      <c r="AI213" s="33"/>
      <c r="AJ213" s="33"/>
      <c r="AK213" s="4"/>
      <c r="AL213" s="8" t="s">
        <v>171</v>
      </c>
      <c r="AM213" s="19"/>
    </row>
    <row r="214" spans="1:39" s="51" customFormat="1" ht="33.75" customHeight="1">
      <c r="A214" s="13">
        <v>206</v>
      </c>
      <c r="B214" s="43" t="s">
        <v>815</v>
      </c>
      <c r="C214" s="43"/>
      <c r="D214" s="43"/>
      <c r="E214" s="61" t="s">
        <v>929</v>
      </c>
      <c r="F214" s="2" t="s">
        <v>227</v>
      </c>
      <c r="G214" s="2" t="s">
        <v>224</v>
      </c>
      <c r="H214" s="2" t="s">
        <v>28</v>
      </c>
      <c r="I214" s="90" t="s">
        <v>229</v>
      </c>
      <c r="J214" s="8" t="s">
        <v>102</v>
      </c>
      <c r="K214" s="44">
        <v>2.8690000000000002</v>
      </c>
      <c r="L214" s="41" t="s">
        <v>498</v>
      </c>
      <c r="M214" s="8" t="s">
        <v>172</v>
      </c>
      <c r="N214" s="34" t="s">
        <v>594</v>
      </c>
      <c r="O214" s="6">
        <v>44512</v>
      </c>
      <c r="P214" s="8">
        <f>IF(ISBLANK(Гарантии!$O214), "Дата не указана", YEAR(Гарантии!$O214))</f>
        <v>2021</v>
      </c>
      <c r="Q214" s="6" t="str">
        <f ca="1">IF(OR(Гарантии!$R214&gt;=TODAY(),Гарантии!$S214&gt;=TODAY(),Гарантии!$T214&gt;=TODAY(),Гарантии!$U214&gt;=TODAY(),Гарантии!$V214&gt;=TODAY(),Гарантии!$W214&gt;=TODAY(),Гарантии!$X214&gt;=TODAY(),Гарантии!$Z214&gt;=TODAY(),Гарантии!$AB214&gt;=TODAY(),Гарантии!$AD214&gt;=TODAY(),Гарантии!$AC214&gt;=TODAY(),Гарантии!$Y214&gt;=TODAY(),Гарантии!$AA214&gt;=TODAY()),"Действует", "Окончена")</f>
        <v>Действует</v>
      </c>
      <c r="R214" s="6"/>
      <c r="S214" s="6"/>
      <c r="T214" s="6"/>
      <c r="U214" s="6">
        <v>45973</v>
      </c>
      <c r="V214" s="6"/>
      <c r="W214" s="6">
        <v>46703</v>
      </c>
      <c r="X214" s="6"/>
      <c r="Y214" s="6"/>
      <c r="Z214" s="6">
        <v>46338</v>
      </c>
      <c r="AA214" s="6"/>
      <c r="AB214" s="6">
        <v>44693</v>
      </c>
      <c r="AC214" s="6"/>
      <c r="AD214" s="6">
        <v>47434</v>
      </c>
      <c r="AE214" s="153"/>
      <c r="AF214" s="156"/>
      <c r="AG214" s="155"/>
      <c r="AH214" s="155"/>
      <c r="AI214" s="33"/>
      <c r="AJ214" s="33"/>
      <c r="AK214" s="4"/>
      <c r="AL214" s="8" t="s">
        <v>171</v>
      </c>
      <c r="AM214" s="19"/>
    </row>
    <row r="215" spans="1:39" s="51" customFormat="1" ht="28">
      <c r="A215" s="13">
        <v>207</v>
      </c>
      <c r="B215" s="8"/>
      <c r="C215" s="8"/>
      <c r="D215" s="8"/>
      <c r="E215" s="61" t="s">
        <v>933</v>
      </c>
      <c r="F215" s="2" t="s">
        <v>227</v>
      </c>
      <c r="G215" s="2" t="s">
        <v>224</v>
      </c>
      <c r="H215" s="46" t="s">
        <v>13</v>
      </c>
      <c r="I215" s="82" t="s">
        <v>232</v>
      </c>
      <c r="J215" s="41" t="s">
        <v>2</v>
      </c>
      <c r="K215" s="14">
        <v>0.67</v>
      </c>
      <c r="L215" s="8" t="s">
        <v>183</v>
      </c>
      <c r="M215" s="1" t="s">
        <v>182</v>
      </c>
      <c r="N215" s="34" t="s">
        <v>602</v>
      </c>
      <c r="O215" s="6">
        <v>44400</v>
      </c>
      <c r="P215" s="8">
        <f>IF(ISBLANK(Гарантии!$O215), "Дата не указана", YEAR(Гарантии!$O215))</f>
        <v>2021</v>
      </c>
      <c r="Q215" s="6" t="str">
        <f ca="1">IF(OR(Гарантии!$R215&gt;=TODAY(),Гарантии!$S215&gt;=TODAY(),Гарантии!$T215&gt;=TODAY(),Гарантии!$U215&gt;=TODAY(),Гарантии!$V215&gt;=TODAY(),Гарантии!$W215&gt;=TODAY(),Гарантии!$X215&gt;=TODAY(),Гарантии!$Z215&gt;=TODAY(),Гарантии!$AB215&gt;=TODAY(),Гарантии!$AD215&gt;=TODAY(),Гарантии!$AC215&gt;=TODAY(),Гарантии!$Y215&gt;=TODAY(),Гарантии!$AA215&gt;=TODAY()),"Действует", "Окончена")</f>
        <v>Действует</v>
      </c>
      <c r="R215" s="6"/>
      <c r="S215" s="6"/>
      <c r="T215" s="6"/>
      <c r="U215" s="6">
        <v>45130</v>
      </c>
      <c r="V215" s="6"/>
      <c r="W215" s="6"/>
      <c r="X215" s="6"/>
      <c r="Y215" s="6"/>
      <c r="Z215" s="6"/>
      <c r="AA215" s="6"/>
      <c r="AB215" s="6">
        <v>46226</v>
      </c>
      <c r="AC215" s="6"/>
      <c r="AD215" s="6"/>
      <c r="AE215" s="158"/>
      <c r="AF215" s="154"/>
      <c r="AG215" s="155"/>
      <c r="AH215" s="155"/>
      <c r="AI215" s="33"/>
      <c r="AJ215" s="33"/>
      <c r="AK215" s="4"/>
      <c r="AL215" s="8" t="s">
        <v>49</v>
      </c>
      <c r="AM215" s="8"/>
    </row>
    <row r="216" spans="1:39" s="51" customFormat="1" ht="39.75" customHeight="1">
      <c r="A216" s="13">
        <v>208</v>
      </c>
      <c r="B216" s="8"/>
      <c r="C216" s="8"/>
      <c r="D216" s="8"/>
      <c r="E216" s="61" t="s">
        <v>932</v>
      </c>
      <c r="F216" s="2" t="s">
        <v>227</v>
      </c>
      <c r="G216" s="2" t="s">
        <v>224</v>
      </c>
      <c r="H216" s="46" t="s">
        <v>13</v>
      </c>
      <c r="I216" s="90" t="s">
        <v>233</v>
      </c>
      <c r="J216" s="8" t="s">
        <v>180</v>
      </c>
      <c r="K216" s="14">
        <v>2.2999999999999998</v>
      </c>
      <c r="L216" s="8" t="s">
        <v>181</v>
      </c>
      <c r="M216" s="8" t="s">
        <v>172</v>
      </c>
      <c r="N216" s="34" t="s">
        <v>601</v>
      </c>
      <c r="O216" s="6">
        <v>44483</v>
      </c>
      <c r="P216" s="8">
        <f>IF(ISBLANK(Гарантии!$O216), "Дата не указана", YEAR(Гарантии!$O216))</f>
        <v>2021</v>
      </c>
      <c r="Q216" s="6" t="str">
        <f ca="1">IF(OR(Гарантии!$R216&gt;=TODAY(),Гарантии!$S216&gt;=TODAY(),Гарантии!$T216&gt;=TODAY(),Гарантии!$U216&gt;=TODAY(),Гарантии!$V216&gt;=TODAY(),Гарантии!$W216&gt;=TODAY(),Гарантии!$X216&gt;=TODAY(),Гарантии!$Z216&gt;=TODAY(),Гарантии!$AB216&gt;=TODAY(),Гарантии!$AD216&gt;=TODAY(),Гарантии!$AC216&gt;=TODAY(),Гарантии!$Y216&gt;=TODAY(),Гарантии!$AA216&gt;=TODAY()),"Действует", "Окончена")</f>
        <v>Действует</v>
      </c>
      <c r="R216" s="6"/>
      <c r="S216" s="6"/>
      <c r="T216" s="6"/>
      <c r="U216" s="6">
        <v>45944</v>
      </c>
      <c r="V216" s="6"/>
      <c r="W216" s="6">
        <v>46674</v>
      </c>
      <c r="X216" s="6">
        <v>46309</v>
      </c>
      <c r="Y216" s="6"/>
      <c r="Z216" s="6">
        <v>46309</v>
      </c>
      <c r="AA216" s="6"/>
      <c r="AB216" s="6">
        <v>44665</v>
      </c>
      <c r="AC216" s="6"/>
      <c r="AD216" s="6"/>
      <c r="AE216" s="158"/>
      <c r="AF216" s="154"/>
      <c r="AG216" s="155"/>
      <c r="AH216" s="155"/>
      <c r="AI216" s="33"/>
      <c r="AJ216" s="33"/>
      <c r="AK216" s="4"/>
      <c r="AL216" s="8" t="s">
        <v>49</v>
      </c>
      <c r="AM216" s="8"/>
    </row>
    <row r="217" spans="1:39" s="3" customFormat="1" ht="144" customHeight="1">
      <c r="A217" s="13">
        <v>209</v>
      </c>
      <c r="B217" s="8"/>
      <c r="C217" s="8"/>
      <c r="D217" s="8"/>
      <c r="E217" s="61" t="s">
        <v>934</v>
      </c>
      <c r="F217" s="2" t="s">
        <v>227</v>
      </c>
      <c r="G217" s="2" t="s">
        <v>224</v>
      </c>
      <c r="H217" s="46" t="s">
        <v>13</v>
      </c>
      <c r="I217" s="82" t="s">
        <v>1324</v>
      </c>
      <c r="J217" s="41" t="s">
        <v>2</v>
      </c>
      <c r="K217" s="14">
        <v>3</v>
      </c>
      <c r="L217" s="8" t="s">
        <v>185</v>
      </c>
      <c r="M217" s="1" t="s">
        <v>184</v>
      </c>
      <c r="N217" s="34" t="s">
        <v>603</v>
      </c>
      <c r="O217" s="6">
        <v>44512</v>
      </c>
      <c r="P217" s="8">
        <f>IF(ISBLANK(Гарантии!$O217), "Дата не указана", YEAR(Гарантии!$O217))</f>
        <v>2021</v>
      </c>
      <c r="Q217" s="6" t="str">
        <f ca="1">IF(OR(Гарантии!$R217&gt;=TODAY(),Гарантии!$S217&gt;=TODAY(),Гарантии!$T217&gt;=TODAY(),Гарантии!$U217&gt;=TODAY(),Гарантии!$V217&gt;=TODAY(),Гарантии!$W217&gt;=TODAY(),Гарантии!$X217&gt;=TODAY(),Гарантии!$Z217&gt;=TODAY(),Гарантии!$AB217&gt;=TODAY(),Гарантии!$AD217&gt;=TODAY(),Гарантии!$AC217&gt;=TODAY(),Гарантии!$Y217&gt;=TODAY(),Гарантии!$AA217&gt;=TODAY()),"Действует", "Окончена")</f>
        <v>Действует</v>
      </c>
      <c r="R217" s="6"/>
      <c r="S217" s="6"/>
      <c r="T217" s="6"/>
      <c r="U217" s="6">
        <v>45242</v>
      </c>
      <c r="V217" s="6"/>
      <c r="W217" s="6"/>
      <c r="X217" s="6"/>
      <c r="Y217" s="6"/>
      <c r="Z217" s="6"/>
      <c r="AA217" s="6"/>
      <c r="AB217" s="6">
        <v>46338</v>
      </c>
      <c r="AC217" s="6"/>
      <c r="AD217" s="6"/>
      <c r="AE217" s="158"/>
      <c r="AF217" s="154"/>
      <c r="AG217" s="155"/>
      <c r="AH217" s="155"/>
      <c r="AI217" s="33"/>
      <c r="AJ217" s="33"/>
      <c r="AK217" s="4"/>
      <c r="AL217" s="8" t="s">
        <v>49</v>
      </c>
      <c r="AM217" s="8"/>
    </row>
    <row r="218" spans="1:39" s="3" customFormat="1" ht="101.25" customHeight="1">
      <c r="A218" s="13">
        <v>210</v>
      </c>
      <c r="B218" s="8"/>
      <c r="C218" s="8"/>
      <c r="D218" s="8"/>
      <c r="E218" s="61" t="s">
        <v>938</v>
      </c>
      <c r="F218" s="2" t="s">
        <v>227</v>
      </c>
      <c r="G218" s="2" t="s">
        <v>224</v>
      </c>
      <c r="H218" s="8" t="s">
        <v>29</v>
      </c>
      <c r="I218" s="82" t="s">
        <v>275</v>
      </c>
      <c r="J218" s="41" t="s">
        <v>2</v>
      </c>
      <c r="K218" s="14">
        <v>1</v>
      </c>
      <c r="L218" s="99" t="s">
        <v>819</v>
      </c>
      <c r="M218" s="8" t="s">
        <v>172</v>
      </c>
      <c r="N218" s="34" t="s">
        <v>593</v>
      </c>
      <c r="O218" s="6">
        <v>44376</v>
      </c>
      <c r="P218" s="8">
        <f>IF(ISBLANK(Гарантии!$O218), "Дата не указана", YEAR(Гарантии!$O218))</f>
        <v>2021</v>
      </c>
      <c r="Q218" s="6" t="str">
        <f ca="1">IF(OR(Гарантии!$R218&gt;=TODAY(),Гарантии!$S218&gt;=TODAY(),Гарантии!$T218&gt;=TODAY(),Гарантии!$U218&gt;=TODAY(),Гарантии!$V218&gt;=TODAY(),Гарантии!$W218&gt;=TODAY(),Гарантии!$X218&gt;=TODAY(),Гарантии!$Z218&gt;=TODAY(),Гарантии!$AB218&gt;=TODAY(),Гарантии!$AD218&gt;=TODAY(),Гарантии!$AC218&gt;=TODAY(),Гарантии!$Y218&gt;=TODAY(),Гарантии!$AA218&gt;=TODAY()),"Действует", "Окончена")</f>
        <v>Действует</v>
      </c>
      <c r="R218" s="6"/>
      <c r="S218" s="6"/>
      <c r="T218" s="6"/>
      <c r="U218" s="6">
        <v>45106</v>
      </c>
      <c r="V218" s="6"/>
      <c r="W218" s="6"/>
      <c r="X218" s="6"/>
      <c r="Y218" s="6"/>
      <c r="Z218" s="6">
        <v>46202</v>
      </c>
      <c r="AA218" s="6"/>
      <c r="AB218" s="6"/>
      <c r="AC218" s="6"/>
      <c r="AD218" s="6"/>
      <c r="AE218" s="153"/>
      <c r="AF218" s="156"/>
      <c r="AG218" s="155"/>
      <c r="AH218" s="155"/>
      <c r="AI218" s="33"/>
      <c r="AJ218" s="33"/>
      <c r="AK218" s="4"/>
      <c r="AL218" s="4" t="s">
        <v>179</v>
      </c>
      <c r="AM218" s="8"/>
    </row>
    <row r="219" spans="1:39" s="3" customFormat="1" ht="58.5" customHeight="1">
      <c r="A219" s="13">
        <v>211</v>
      </c>
      <c r="B219" s="8"/>
      <c r="C219" s="8"/>
      <c r="D219" s="8"/>
      <c r="E219" s="61" t="s">
        <v>937</v>
      </c>
      <c r="F219" s="2" t="s">
        <v>227</v>
      </c>
      <c r="G219" s="2" t="s">
        <v>224</v>
      </c>
      <c r="H219" s="8" t="s">
        <v>29</v>
      </c>
      <c r="I219" s="82" t="s">
        <v>157</v>
      </c>
      <c r="J219" s="8" t="s">
        <v>102</v>
      </c>
      <c r="K219" s="14">
        <v>2</v>
      </c>
      <c r="L219" s="8" t="s">
        <v>344</v>
      </c>
      <c r="M219" s="8" t="s">
        <v>172</v>
      </c>
      <c r="N219" s="34" t="s">
        <v>593</v>
      </c>
      <c r="O219" s="6">
        <v>44498</v>
      </c>
      <c r="P219" s="8">
        <f>IF(ISBLANK(Гарантии!$O219), "Дата не указана", YEAR(Гарантии!$O219))</f>
        <v>2021</v>
      </c>
      <c r="Q219" s="6" t="str">
        <f ca="1">IF(OR(Гарантии!$R219&gt;=TODAY(),Гарантии!$S219&gt;=TODAY(),Гарантии!$T219&gt;=TODAY(),Гарантии!$U219&gt;=TODAY(),Гарантии!$V219&gt;=TODAY(),Гарантии!$W219&gt;=TODAY(),Гарантии!$X219&gt;=TODAY(),Гарантии!$Z219&gt;=TODAY(),Гарантии!$AB219&gt;=TODAY(),Гарантии!$AD219&gt;=TODAY(),Гарантии!$AC219&gt;=TODAY(),Гарантии!$Y219&gt;=TODAY(),Гарантии!$AA219&gt;=TODAY()),"Действует", "Окончена")</f>
        <v>Действует</v>
      </c>
      <c r="R219" s="6"/>
      <c r="S219" s="6"/>
      <c r="T219" s="6"/>
      <c r="U219" s="6">
        <v>45959</v>
      </c>
      <c r="V219" s="6"/>
      <c r="W219" s="6">
        <v>46689</v>
      </c>
      <c r="X219" s="6"/>
      <c r="Y219" s="6"/>
      <c r="Z219" s="6">
        <v>46324</v>
      </c>
      <c r="AA219" s="6"/>
      <c r="AB219" s="6">
        <v>44863</v>
      </c>
      <c r="AC219" s="6"/>
      <c r="AD219" s="6"/>
      <c r="AE219" s="153"/>
      <c r="AF219" s="156"/>
      <c r="AG219" s="155"/>
      <c r="AH219" s="155"/>
      <c r="AI219" s="33"/>
      <c r="AJ219" s="33"/>
      <c r="AK219" s="4"/>
      <c r="AL219" s="4" t="s">
        <v>179</v>
      </c>
      <c r="AM219" s="8"/>
    </row>
    <row r="220" spans="1:39" s="3" customFormat="1" ht="54.75" customHeight="1">
      <c r="A220" s="13">
        <v>212</v>
      </c>
      <c r="B220" s="8"/>
      <c r="C220" s="8"/>
      <c r="D220" s="8"/>
      <c r="E220" s="61" t="s">
        <v>942</v>
      </c>
      <c r="F220" s="2" t="s">
        <v>227</v>
      </c>
      <c r="G220" s="2" t="s">
        <v>224</v>
      </c>
      <c r="H220" s="8" t="s">
        <v>5</v>
      </c>
      <c r="I220" s="89" t="s">
        <v>276</v>
      </c>
      <c r="J220" s="41" t="s">
        <v>2</v>
      </c>
      <c r="K220" s="14">
        <v>3.9809999999999999</v>
      </c>
      <c r="L220" s="8" t="s">
        <v>492</v>
      </c>
      <c r="M220" s="8" t="s">
        <v>172</v>
      </c>
      <c r="N220" s="46" t="s">
        <v>608</v>
      </c>
      <c r="O220" s="6">
        <v>44490</v>
      </c>
      <c r="P220" s="8">
        <f>IF(ISBLANK(Гарантии!$O220), "Дата не указана", YEAR(Гарантии!$O220))</f>
        <v>2021</v>
      </c>
      <c r="Q220" s="6" t="str">
        <f ca="1">IF(OR(Гарантии!$R220&gt;=TODAY(),Гарантии!$S220&gt;=TODAY(),Гарантии!$T220&gt;=TODAY(),Гарантии!$U220&gt;=TODAY(),Гарантии!$V220&gt;=TODAY(),Гарантии!$W220&gt;=TODAY(),Гарантии!$X220&gt;=TODAY(),Гарантии!$Z220&gt;=TODAY(),Гарантии!$AB220&gt;=TODAY(),Гарантии!$AD220&gt;=TODAY(),Гарантии!$AC220&gt;=TODAY(),Гарантии!$Y220&gt;=TODAY(),Гарантии!$AA220&gt;=TODAY()),"Действует", "Окончена")</f>
        <v>Действует</v>
      </c>
      <c r="R220" s="6"/>
      <c r="S220" s="6"/>
      <c r="T220" s="6"/>
      <c r="U220" s="6">
        <v>45220</v>
      </c>
      <c r="V220" s="6"/>
      <c r="W220" s="6"/>
      <c r="X220" s="6"/>
      <c r="Y220" s="6"/>
      <c r="Z220" s="6">
        <v>46316</v>
      </c>
      <c r="AA220" s="6"/>
      <c r="AB220" s="6"/>
      <c r="AC220" s="6"/>
      <c r="AD220" s="6"/>
      <c r="AE220" s="153"/>
      <c r="AF220" s="156"/>
      <c r="AG220" s="155"/>
      <c r="AH220" s="155"/>
      <c r="AI220" s="33"/>
      <c r="AJ220" s="33"/>
      <c r="AK220" s="4"/>
      <c r="AL220" s="8" t="s">
        <v>1639</v>
      </c>
      <c r="AM220" s="8"/>
    </row>
    <row r="221" spans="1:39" s="3" customFormat="1" ht="45.75" customHeight="1">
      <c r="A221" s="13">
        <v>213</v>
      </c>
      <c r="B221" s="8"/>
      <c r="C221" s="8"/>
      <c r="D221" s="8"/>
      <c r="E221" s="8"/>
      <c r="F221" s="8"/>
      <c r="G221" s="2" t="s">
        <v>224</v>
      </c>
      <c r="H221" s="8" t="s">
        <v>5</v>
      </c>
      <c r="I221" s="89" t="s">
        <v>263</v>
      </c>
      <c r="J221" s="41" t="s">
        <v>2</v>
      </c>
      <c r="K221" s="14">
        <v>3.5</v>
      </c>
      <c r="L221" s="8" t="s">
        <v>347</v>
      </c>
      <c r="M221" s="8" t="s">
        <v>140</v>
      </c>
      <c r="N221" s="8" t="s">
        <v>609</v>
      </c>
      <c r="O221" s="6">
        <v>44519</v>
      </c>
      <c r="P221" s="8">
        <f>IF(ISBLANK(Гарантии!$O221), "Дата не указана", YEAR(Гарантии!$O221))</f>
        <v>2021</v>
      </c>
      <c r="Q221" s="6" t="str">
        <f ca="1">IF(OR(Гарантии!$R221&gt;=TODAY(),Гарантии!$S221&gt;=TODAY(),Гарантии!$T221&gt;=TODAY(),Гарантии!$U221&gt;=TODAY(),Гарантии!$V221&gt;=TODAY(),Гарантии!$W221&gt;=TODAY(),Гарантии!$X221&gt;=TODAY(),Гарантии!$Z221&gt;=TODAY(),Гарантии!$AB221&gt;=TODAY(),Гарантии!$AD221&gt;=TODAY(),Гарантии!$AC221&gt;=TODAY(),Гарантии!$Y221&gt;=TODAY(),Гарантии!$AA221&gt;=TODAY()),"Действует", "Окончена")</f>
        <v>Действует</v>
      </c>
      <c r="R221" s="6"/>
      <c r="S221" s="6"/>
      <c r="T221" s="6"/>
      <c r="U221" s="6">
        <v>45249</v>
      </c>
      <c r="V221" s="6"/>
      <c r="W221" s="6">
        <v>46710</v>
      </c>
      <c r="X221" s="6"/>
      <c r="Y221" s="6"/>
      <c r="Z221" s="6">
        <v>46345</v>
      </c>
      <c r="AA221" s="6"/>
      <c r="AB221" s="6"/>
      <c r="AC221" s="6"/>
      <c r="AD221" s="6"/>
      <c r="AE221" s="153"/>
      <c r="AF221" s="156"/>
      <c r="AG221" s="155"/>
      <c r="AH221" s="155"/>
      <c r="AI221" s="33"/>
      <c r="AJ221" s="13"/>
      <c r="AK221" s="7"/>
      <c r="AL221" s="8" t="s">
        <v>1639</v>
      </c>
      <c r="AM221" s="8"/>
    </row>
    <row r="222" spans="1:39" s="51" customFormat="1" ht="78.75" customHeight="1">
      <c r="A222" s="13">
        <v>214</v>
      </c>
      <c r="B222" s="8"/>
      <c r="C222" s="8"/>
      <c r="D222" s="8"/>
      <c r="E222" s="61" t="s">
        <v>942</v>
      </c>
      <c r="F222" s="2" t="s">
        <v>227</v>
      </c>
      <c r="G222" s="2" t="s">
        <v>224</v>
      </c>
      <c r="H222" s="8" t="s">
        <v>5</v>
      </c>
      <c r="I222" s="89" t="s">
        <v>276</v>
      </c>
      <c r="J222" s="41" t="s">
        <v>2</v>
      </c>
      <c r="K222" s="14">
        <v>3.35</v>
      </c>
      <c r="L222" s="8" t="s">
        <v>346</v>
      </c>
      <c r="M222" s="41" t="s">
        <v>101</v>
      </c>
      <c r="N222" s="46" t="s">
        <v>598</v>
      </c>
      <c r="O222" s="6">
        <v>44560</v>
      </c>
      <c r="P222" s="8">
        <f>IF(ISBLANK(Гарантии!$O222), "Дата не указана", YEAR(Гарантии!$O222))</f>
        <v>2021</v>
      </c>
      <c r="Q222" s="6" t="str">
        <f ca="1">IF(OR(Гарантии!$R222&gt;=TODAY(),Гарантии!$S222&gt;=TODAY(),Гарантии!$T222&gt;=TODAY(),Гарантии!$U222&gt;=TODAY(),Гарантии!$V222&gt;=TODAY(),Гарантии!$W222&gt;=TODAY(),Гарантии!$X222&gt;=TODAY(),Гарантии!$Z222&gt;=TODAY(),Гарантии!$AB222&gt;=TODAY(),Гарантии!$AD222&gt;=TODAY(),Гарантии!$AC222&gt;=TODAY(),Гарантии!$Y222&gt;=TODAY(),Гарантии!$AA222&gt;=TODAY()),"Действует", "Окончена")</f>
        <v>Действует</v>
      </c>
      <c r="R222" s="6"/>
      <c r="S222" s="6"/>
      <c r="T222" s="6"/>
      <c r="U222" s="6">
        <v>45290</v>
      </c>
      <c r="V222" s="6"/>
      <c r="W222" s="6"/>
      <c r="X222" s="6"/>
      <c r="Y222" s="6"/>
      <c r="Z222" s="6">
        <v>46386</v>
      </c>
      <c r="AA222" s="6"/>
      <c r="AB222" s="6"/>
      <c r="AC222" s="6"/>
      <c r="AD222" s="6"/>
      <c r="AE222" s="153"/>
      <c r="AF222" s="156"/>
      <c r="AG222" s="155"/>
      <c r="AH222" s="155"/>
      <c r="AI222" s="33"/>
      <c r="AJ222" s="33"/>
      <c r="AK222" s="4"/>
      <c r="AL222" s="8" t="s">
        <v>1639</v>
      </c>
      <c r="AM222" s="8"/>
    </row>
    <row r="223" spans="1:39" s="51" customFormat="1" ht="38.25" hidden="1" customHeight="1">
      <c r="A223" s="13">
        <v>215</v>
      </c>
      <c r="B223" s="8"/>
      <c r="C223" s="8"/>
      <c r="D223" s="8"/>
      <c r="E223" s="61" t="s">
        <v>947</v>
      </c>
      <c r="F223" s="2" t="s">
        <v>227</v>
      </c>
      <c r="G223" s="2" t="s">
        <v>224</v>
      </c>
      <c r="H223" s="8" t="s">
        <v>6</v>
      </c>
      <c r="I223" s="82" t="s">
        <v>231</v>
      </c>
      <c r="J223" s="8" t="s">
        <v>102</v>
      </c>
      <c r="K223" s="14">
        <v>5</v>
      </c>
      <c r="L223" s="8" t="s">
        <v>351</v>
      </c>
      <c r="M223" s="13" t="s">
        <v>19</v>
      </c>
      <c r="N223" s="34" t="s">
        <v>613</v>
      </c>
      <c r="O223" s="6">
        <v>44484</v>
      </c>
      <c r="P223" s="8">
        <f>IF(ISBLANK(Гарантии!$O223), "Дата не указана", YEAR(Гарантии!$O223))</f>
        <v>2021</v>
      </c>
      <c r="Q223" s="6" t="str">
        <f ca="1">IF(OR(Гарантии!$R223&gt;=TODAY(),Гарантии!$S223&gt;=TODAY(),Гарантии!$T223&gt;=TODAY(),Гарантии!$U223&gt;=TODAY(),Гарантии!$V223&gt;=TODAY(),Гарантии!$W223&gt;=TODAY(),Гарантии!$X223&gt;=TODAY(),Гарантии!$Z223&gt;=TODAY(),Гарантии!$AB223&gt;=TODAY(),Гарантии!$AD223&gt;=TODAY(),Гарантии!$AC223&gt;=TODAY(),Гарантии!$Y223&gt;=TODAY(),Гарантии!$AA223&gt;=TODAY()),"Действует", "Окончена")</f>
        <v>Окончена</v>
      </c>
      <c r="R223" s="6"/>
      <c r="S223" s="6"/>
      <c r="T223" s="6"/>
      <c r="U223" s="6"/>
      <c r="V223" s="6">
        <v>45214</v>
      </c>
      <c r="W223" s="6"/>
      <c r="X223" s="6"/>
      <c r="Y223" s="6"/>
      <c r="Z223" s="6"/>
      <c r="AA223" s="6"/>
      <c r="AB223" s="6">
        <v>44849</v>
      </c>
      <c r="AC223" s="6"/>
      <c r="AD223" s="6"/>
      <c r="AE223" s="153"/>
      <c r="AF223" s="156"/>
      <c r="AG223" s="155"/>
      <c r="AH223" s="155"/>
      <c r="AI223" s="33"/>
      <c r="AJ223" s="33"/>
      <c r="AK223" s="4"/>
      <c r="AL223" s="8" t="s">
        <v>49</v>
      </c>
      <c r="AM223" s="8"/>
    </row>
    <row r="224" spans="1:39" s="51" customFormat="1" ht="34.5" customHeight="1">
      <c r="A224" s="13">
        <v>216</v>
      </c>
      <c r="B224" s="8"/>
      <c r="C224" s="8"/>
      <c r="D224" s="8"/>
      <c r="E224" s="8"/>
      <c r="F224" s="8"/>
      <c r="G224" s="8" t="s">
        <v>226</v>
      </c>
      <c r="H224" s="8" t="s">
        <v>6</v>
      </c>
      <c r="I224" s="89" t="s">
        <v>235</v>
      </c>
      <c r="J224" s="4" t="s">
        <v>2</v>
      </c>
      <c r="K224" s="29"/>
      <c r="L224" s="19" t="s">
        <v>209</v>
      </c>
      <c r="M224" s="13" t="s">
        <v>19</v>
      </c>
      <c r="N224" s="34" t="s">
        <v>533</v>
      </c>
      <c r="O224" s="6">
        <v>44484</v>
      </c>
      <c r="P224" s="8">
        <f>IF(ISBLANK(Гарантии!$O224), "Дата не указана", YEAR(Гарантии!$O224))</f>
        <v>2021</v>
      </c>
      <c r="Q224" s="6" t="str">
        <f ca="1">IF(OR(Гарантии!$R224&gt;=TODAY(),Гарантии!$S224&gt;=TODAY(),Гарантии!$T224&gt;=TODAY(),Гарантии!$U224&gt;=TODAY(),Гарантии!$V224&gt;=TODAY(),Гарантии!$W224&gt;=TODAY(),Гарантии!$X224&gt;=TODAY(),Гарантии!$Z224&gt;=TODAY(),Гарантии!$AB224&gt;=TODAY(),Гарантии!$AD224&gt;=TODAY(),Гарантии!$AC224&gt;=TODAY(),Гарантии!$Y224&gt;=TODAY(),Гарантии!$AA224&gt;=TODAY()),"Действует", "Окончена")</f>
        <v>Действует</v>
      </c>
      <c r="R224" s="6"/>
      <c r="S224" s="6"/>
      <c r="T224" s="6"/>
      <c r="U224" s="6">
        <v>45214</v>
      </c>
      <c r="V224" s="6"/>
      <c r="W224" s="6">
        <v>46675</v>
      </c>
      <c r="X224" s="6"/>
      <c r="Y224" s="6"/>
      <c r="Z224" s="6">
        <v>45214</v>
      </c>
      <c r="AA224" s="6"/>
      <c r="AB224" s="6"/>
      <c r="AC224" s="6"/>
      <c r="AD224" s="6"/>
      <c r="AE224" s="153"/>
      <c r="AF224" s="156"/>
      <c r="AG224" s="155"/>
      <c r="AH224" s="157"/>
      <c r="AI224" s="14"/>
      <c r="AJ224" s="7"/>
      <c r="AK224" s="7"/>
      <c r="AL224" s="8" t="s">
        <v>1639</v>
      </c>
      <c r="AM224" s="80"/>
    </row>
    <row r="225" spans="1:39" s="3" customFormat="1" ht="28">
      <c r="A225" s="13">
        <v>217</v>
      </c>
      <c r="B225" s="8"/>
      <c r="C225" s="8"/>
      <c r="D225" s="8"/>
      <c r="E225" s="61" t="s">
        <v>946</v>
      </c>
      <c r="F225" s="2" t="s">
        <v>227</v>
      </c>
      <c r="G225" s="2" t="s">
        <v>224</v>
      </c>
      <c r="H225" s="8" t="s">
        <v>6</v>
      </c>
      <c r="I225" s="89" t="s">
        <v>276</v>
      </c>
      <c r="J225" s="8" t="s">
        <v>102</v>
      </c>
      <c r="K225" s="14">
        <v>7</v>
      </c>
      <c r="L225" s="8" t="s">
        <v>350</v>
      </c>
      <c r="M225" s="13" t="s">
        <v>19</v>
      </c>
      <c r="N225" s="34" t="s">
        <v>612</v>
      </c>
      <c r="O225" s="6">
        <v>44501</v>
      </c>
      <c r="P225" s="8">
        <f>IF(ISBLANK(Гарантии!$O225), "Дата не указана", YEAR(Гарантии!$O225))</f>
        <v>2021</v>
      </c>
      <c r="Q225" s="6" t="str">
        <f ca="1">IF(OR(Гарантии!$R225&gt;=TODAY(),Гарантии!$S225&gt;=TODAY(),Гарантии!$T225&gt;=TODAY(),Гарантии!$U225&gt;=TODAY(),Гарантии!$V225&gt;=TODAY(),Гарантии!$W225&gt;=TODAY(),Гарантии!$X225&gt;=TODAY(),Гарантии!$Z225&gt;=TODAY(),Гарантии!$AB225&gt;=TODAY(),Гарантии!$AD225&gt;=TODAY(),Гарантии!$AC225&gt;=TODAY(),Гарантии!$Y225&gt;=TODAY(),Гарантии!$AA225&gt;=TODAY()),"Действует", "Окончена")</f>
        <v>Действует</v>
      </c>
      <c r="R225" s="6"/>
      <c r="S225" s="6"/>
      <c r="T225" s="6"/>
      <c r="U225" s="6">
        <v>45962</v>
      </c>
      <c r="V225" s="6"/>
      <c r="W225" s="6"/>
      <c r="X225" s="6"/>
      <c r="Y225" s="6"/>
      <c r="Z225" s="6">
        <v>46327</v>
      </c>
      <c r="AA225" s="6"/>
      <c r="AB225" s="6">
        <v>44682</v>
      </c>
      <c r="AC225" s="6"/>
      <c r="AD225" s="6"/>
      <c r="AE225" s="153"/>
      <c r="AF225" s="156"/>
      <c r="AG225" s="155"/>
      <c r="AH225" s="155"/>
      <c r="AI225" s="33"/>
      <c r="AJ225" s="33"/>
      <c r="AK225" s="4"/>
      <c r="AL225" s="8" t="s">
        <v>1639</v>
      </c>
      <c r="AM225" s="8"/>
    </row>
    <row r="226" spans="1:39" s="3" customFormat="1" ht="28">
      <c r="A226" s="13">
        <v>218</v>
      </c>
      <c r="B226" s="8"/>
      <c r="C226" s="8"/>
      <c r="D226" s="8"/>
      <c r="E226" s="8"/>
      <c r="F226" s="8"/>
      <c r="G226" s="2" t="s">
        <v>224</v>
      </c>
      <c r="H226" s="8" t="s">
        <v>6</v>
      </c>
      <c r="I226" s="82" t="s">
        <v>104</v>
      </c>
      <c r="J226" s="8" t="s">
        <v>2</v>
      </c>
      <c r="K226" s="45">
        <v>3.4</v>
      </c>
      <c r="L226" s="8" t="s">
        <v>352</v>
      </c>
      <c r="M226" s="1" t="s">
        <v>184</v>
      </c>
      <c r="N226" s="46" t="s">
        <v>614</v>
      </c>
      <c r="O226" s="6">
        <v>44544</v>
      </c>
      <c r="P226" s="8">
        <f>IF(ISBLANK(Гарантии!$O226), "Дата не указана", YEAR(Гарантии!$O226))</f>
        <v>2021</v>
      </c>
      <c r="Q226" s="6" t="str">
        <f ca="1">IF(OR(Гарантии!$R226&gt;=TODAY(),Гарантии!$S226&gt;=TODAY(),Гарантии!$T226&gt;=TODAY(),Гарантии!$U226&gt;=TODAY(),Гарантии!$V226&gt;=TODAY(),Гарантии!$W226&gt;=TODAY(),Гарантии!$X226&gt;=TODAY(),Гарантии!$Z226&gt;=TODAY(),Гарантии!$AB226&gt;=TODAY(),Гарантии!$AD226&gt;=TODAY(),Гарантии!$AC226&gt;=TODAY(),Гарантии!$Y226&gt;=TODAY(),Гарантии!$AA226&gt;=TODAY()),"Действует", "Окончена")</f>
        <v>Действует</v>
      </c>
      <c r="R226" s="6"/>
      <c r="S226" s="6"/>
      <c r="T226" s="6"/>
      <c r="U226" s="6">
        <v>45274</v>
      </c>
      <c r="V226" s="6"/>
      <c r="W226" s="6">
        <v>46735</v>
      </c>
      <c r="X226" s="6"/>
      <c r="Y226" s="6"/>
      <c r="Z226" s="6">
        <v>46370</v>
      </c>
      <c r="AA226" s="6"/>
      <c r="AB226" s="6"/>
      <c r="AC226" s="6"/>
      <c r="AD226" s="6"/>
      <c r="AE226" s="153"/>
      <c r="AF226" s="156"/>
      <c r="AG226" s="155"/>
      <c r="AH226" s="155"/>
      <c r="AI226" s="33"/>
      <c r="AJ226" s="33"/>
      <c r="AK226" s="4"/>
      <c r="AL226" s="8" t="s">
        <v>1639</v>
      </c>
      <c r="AM226" s="8"/>
    </row>
    <row r="227" spans="1:39" s="3" customFormat="1" ht="28">
      <c r="A227" s="13">
        <v>219</v>
      </c>
      <c r="B227" s="46"/>
      <c r="C227" s="46"/>
      <c r="D227" s="46"/>
      <c r="E227" s="61" t="s">
        <v>950</v>
      </c>
      <c r="F227" s="2" t="s">
        <v>227</v>
      </c>
      <c r="G227" s="2" t="s">
        <v>224</v>
      </c>
      <c r="H227" s="8" t="s">
        <v>30</v>
      </c>
      <c r="I227" s="82" t="s">
        <v>279</v>
      </c>
      <c r="J227" s="41" t="s">
        <v>2</v>
      </c>
      <c r="K227" s="14">
        <v>8.5</v>
      </c>
      <c r="L227" s="8" t="s">
        <v>186</v>
      </c>
      <c r="M227" s="8" t="s">
        <v>172</v>
      </c>
      <c r="N227" s="34" t="s">
        <v>601</v>
      </c>
      <c r="O227" s="6">
        <v>44498</v>
      </c>
      <c r="P227" s="8">
        <f>IF(ISBLANK(Гарантии!$O227), "Дата не указана", YEAR(Гарантии!$O227))</f>
        <v>2021</v>
      </c>
      <c r="Q227" s="6" t="str">
        <f ca="1">IF(OR(Гарантии!$R227&gt;=TODAY(),Гарантии!$S227&gt;=TODAY(),Гарантии!$T227&gt;=TODAY(),Гарантии!$U227&gt;=TODAY(),Гарантии!$V227&gt;=TODAY(),Гарантии!$W227&gt;=TODAY(),Гарантии!$X227&gt;=TODAY(),Гарантии!$Z227&gt;=TODAY(),Гарантии!$AB227&gt;=TODAY(),Гарантии!$AD227&gt;=TODAY(),Гарантии!$AC227&gt;=TODAY(),Гарантии!$Y227&gt;=TODAY(),Гарантии!$AA227&gt;=TODAY()),"Действует", "Окончена")</f>
        <v>Действует</v>
      </c>
      <c r="R227" s="6"/>
      <c r="S227" s="6"/>
      <c r="T227" s="6"/>
      <c r="U227" s="6">
        <v>45228</v>
      </c>
      <c r="V227" s="6"/>
      <c r="W227" s="6"/>
      <c r="X227" s="6"/>
      <c r="Y227" s="6"/>
      <c r="Z227" s="6">
        <v>46324</v>
      </c>
      <c r="AA227" s="6"/>
      <c r="AB227" s="6"/>
      <c r="AC227" s="6"/>
      <c r="AD227" s="6"/>
      <c r="AE227" s="158"/>
      <c r="AF227" s="154"/>
      <c r="AG227" s="155"/>
      <c r="AH227" s="155"/>
      <c r="AI227" s="33"/>
      <c r="AJ227" s="33"/>
      <c r="AK227" s="4"/>
      <c r="AL227" s="8" t="s">
        <v>1640</v>
      </c>
      <c r="AM227" s="19"/>
    </row>
    <row r="228" spans="1:39" s="3" customFormat="1" ht="42" hidden="1">
      <c r="A228" s="13">
        <v>220</v>
      </c>
      <c r="B228" s="19"/>
      <c r="C228" s="19"/>
      <c r="D228" s="19"/>
      <c r="E228" s="19"/>
      <c r="F228" s="19"/>
      <c r="G228" s="8" t="s">
        <v>219</v>
      </c>
      <c r="H228" s="19" t="s">
        <v>30</v>
      </c>
      <c r="I228" s="89" t="s">
        <v>238</v>
      </c>
      <c r="J228" s="4" t="s">
        <v>102</v>
      </c>
      <c r="K228" s="54"/>
      <c r="L228" s="19" t="s">
        <v>210</v>
      </c>
      <c r="M228" s="1" t="s">
        <v>79</v>
      </c>
      <c r="N228" s="4" t="s">
        <v>537</v>
      </c>
      <c r="O228" s="6">
        <v>44550</v>
      </c>
      <c r="P228" s="8">
        <f>IF(ISBLANK(Гарантии!$O228), "Дата не указана", YEAR(Гарантии!$O228))</f>
        <v>2021</v>
      </c>
      <c r="Q228" s="6" t="str">
        <f ca="1">IF(OR(Гарантии!$R228&gt;=TODAY(),Гарантии!$S228&gt;=TODAY(),Гарантии!$T228&gt;=TODAY(),Гарантии!$U228&gt;=TODAY(),Гарантии!$V228&gt;=TODAY(),Гарантии!$W228&gt;=TODAY(),Гарантии!$X228&gt;=TODAY(),Гарантии!$Z228&gt;=TODAY(),Гарантии!$AB228&gt;=TODAY(),Гарантии!$AD228&gt;=TODAY(),Гарантии!$AC228&gt;=TODAY(),Гарантии!$Y228&gt;=TODAY(),Гарантии!$AA228&gt;=TODAY()),"Действует", "Окончена")</f>
        <v>Окончена</v>
      </c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158"/>
      <c r="AF228" s="154"/>
      <c r="AG228" s="155"/>
      <c r="AH228" s="155"/>
      <c r="AI228" s="4"/>
      <c r="AJ228" s="4"/>
      <c r="AK228" s="4" t="s">
        <v>997</v>
      </c>
      <c r="AL228" s="8" t="s">
        <v>75</v>
      </c>
      <c r="AM228" s="8"/>
    </row>
    <row r="229" spans="1:39" s="51" customFormat="1" ht="40.5" customHeight="1">
      <c r="A229" s="13">
        <v>221</v>
      </c>
      <c r="B229" s="8"/>
      <c r="C229" s="8"/>
      <c r="D229" s="8"/>
      <c r="E229" s="8"/>
      <c r="F229" s="8"/>
      <c r="G229" s="8" t="s">
        <v>219</v>
      </c>
      <c r="H229" s="8" t="s">
        <v>31</v>
      </c>
      <c r="I229" s="89" t="s">
        <v>273</v>
      </c>
      <c r="J229" s="19" t="s">
        <v>2</v>
      </c>
      <c r="K229" s="35">
        <v>0</v>
      </c>
      <c r="L229" s="36" t="s">
        <v>211</v>
      </c>
      <c r="M229" s="1" t="s">
        <v>27</v>
      </c>
      <c r="N229" s="34" t="s">
        <v>540</v>
      </c>
      <c r="O229" s="6">
        <v>44511</v>
      </c>
      <c r="P229" s="8">
        <f>IF(ISBLANK(Гарантии!$O229), "Дата не указана", YEAR(Гарантии!$O229))</f>
        <v>2021</v>
      </c>
      <c r="Q229" s="6" t="str">
        <f ca="1">IF(OR(Гарантии!$R229&gt;=TODAY(),Гарантии!$S229&gt;=TODAY(),Гарантии!$T229&gt;=TODAY(),Гарантии!$U229&gt;=TODAY(),Гарантии!$V229&gt;=TODAY(),Гарантии!$W229&gt;=TODAY(),Гарантии!$X229&gt;=TODAY(),Гарантии!$Z229&gt;=TODAY(),Гарантии!$AB229&gt;=TODAY(),Гарантии!$AD229&gt;=TODAY(),Гарантии!$AC229&gt;=TODAY(),Гарантии!$Y229&gt;=TODAY(),Гарантии!$AA229&gt;=TODAY()),"Действует", "Окончена")</f>
        <v>Действует</v>
      </c>
      <c r="R229" s="6"/>
      <c r="S229" s="6"/>
      <c r="T229" s="6"/>
      <c r="U229" s="6">
        <v>45241</v>
      </c>
      <c r="V229" s="6"/>
      <c r="W229" s="6">
        <v>46702</v>
      </c>
      <c r="X229" s="6"/>
      <c r="Y229" s="6"/>
      <c r="Z229" s="6">
        <v>45241</v>
      </c>
      <c r="AA229" s="6"/>
      <c r="AB229" s="6"/>
      <c r="AC229" s="6"/>
      <c r="AD229" s="6"/>
      <c r="AE229" s="153"/>
      <c r="AF229" s="154"/>
      <c r="AG229" s="157"/>
      <c r="AH229" s="157"/>
      <c r="AI229" s="14"/>
      <c r="AJ229" s="55"/>
      <c r="AK229" s="55"/>
      <c r="AL229" s="4" t="s">
        <v>80</v>
      </c>
      <c r="AM229" s="56"/>
    </row>
    <row r="230" spans="1:39" s="51" customFormat="1" ht="34.5" customHeight="1">
      <c r="A230" s="13">
        <v>222</v>
      </c>
      <c r="B230" s="2" t="s">
        <v>815</v>
      </c>
      <c r="C230" s="2"/>
      <c r="D230" s="2"/>
      <c r="E230" s="61" t="s">
        <v>954</v>
      </c>
      <c r="F230" s="2" t="s">
        <v>227</v>
      </c>
      <c r="G230" s="2" t="s">
        <v>224</v>
      </c>
      <c r="H230" s="19" t="s">
        <v>31</v>
      </c>
      <c r="I230" s="82" t="s">
        <v>254</v>
      </c>
      <c r="J230" s="41" t="s">
        <v>102</v>
      </c>
      <c r="K230" s="14">
        <v>4.5</v>
      </c>
      <c r="L230" s="8" t="s">
        <v>820</v>
      </c>
      <c r="M230" s="8" t="s">
        <v>172</v>
      </c>
      <c r="N230" s="34" t="s">
        <v>621</v>
      </c>
      <c r="O230" s="6">
        <v>44560</v>
      </c>
      <c r="P230" s="8">
        <f>IF(ISBLANK(Гарантии!$O230), "Дата не указана", YEAR(Гарантии!$O230))</f>
        <v>2021</v>
      </c>
      <c r="Q230" s="6" t="str">
        <f ca="1">IF(OR(Гарантии!$R230&gt;=TODAY(),Гарантии!$S230&gt;=TODAY(),Гарантии!$T230&gt;=TODAY(),Гарантии!$U230&gt;=TODAY(),Гарантии!$V230&gt;=TODAY(),Гарантии!$W230&gt;=TODAY(),Гарантии!$X230&gt;=TODAY(),Гарантии!$Z230&gt;=TODAY(),Гарантии!$AB230&gt;=TODAY(),Гарантии!$AD230&gt;=TODAY(),Гарантии!$AC230&gt;=TODAY(),Гарантии!$Y230&gt;=TODAY(),Гарантии!$AA230&gt;=TODAY()),"Действует", "Окончена")</f>
        <v>Действует</v>
      </c>
      <c r="R230" s="6"/>
      <c r="S230" s="6"/>
      <c r="T230" s="6"/>
      <c r="U230" s="6">
        <v>46021</v>
      </c>
      <c r="V230" s="6"/>
      <c r="W230" s="6"/>
      <c r="X230" s="6">
        <v>46386</v>
      </c>
      <c r="Y230" s="6"/>
      <c r="Z230" s="6"/>
      <c r="AA230" s="6"/>
      <c r="AB230" s="6">
        <v>44742</v>
      </c>
      <c r="AC230" s="6"/>
      <c r="AD230" s="6"/>
      <c r="AE230" s="158"/>
      <c r="AF230" s="154"/>
      <c r="AG230" s="155"/>
      <c r="AH230" s="155"/>
      <c r="AI230" s="33"/>
      <c r="AJ230" s="33"/>
      <c r="AK230" s="4"/>
      <c r="AL230" s="8" t="s">
        <v>80</v>
      </c>
      <c r="AM230" s="8"/>
    </row>
    <row r="231" spans="1:39" s="3" customFormat="1" ht="30" customHeight="1">
      <c r="A231" s="13">
        <v>223</v>
      </c>
      <c r="B231" s="8"/>
      <c r="C231" s="8"/>
      <c r="D231" s="8"/>
      <c r="E231" s="61" t="s">
        <v>959</v>
      </c>
      <c r="F231" s="2" t="s">
        <v>227</v>
      </c>
      <c r="G231" s="2" t="s">
        <v>224</v>
      </c>
      <c r="H231" s="8" t="s">
        <v>7</v>
      </c>
      <c r="I231" s="82" t="s">
        <v>106</v>
      </c>
      <c r="J231" s="8" t="s">
        <v>2</v>
      </c>
      <c r="K231" s="14">
        <v>1.2</v>
      </c>
      <c r="L231" s="8" t="s">
        <v>376</v>
      </c>
      <c r="M231" s="1" t="s">
        <v>27</v>
      </c>
      <c r="N231" s="34" t="s">
        <v>649</v>
      </c>
      <c r="O231" s="6">
        <v>44434</v>
      </c>
      <c r="P231" s="8">
        <f>IF(ISBLANK(Гарантии!$O231), "Дата не указана", YEAR(Гарантии!$O231))</f>
        <v>2021</v>
      </c>
      <c r="Q231" s="6" t="str">
        <f ca="1">IF(OR(Гарантии!$R231&gt;=TODAY(),Гарантии!$S231&gt;=TODAY(),Гарантии!$T231&gt;=TODAY(),Гарантии!$U231&gt;=TODAY(),Гарантии!$V231&gt;=TODAY(),Гарантии!$W231&gt;=TODAY(),Гарантии!$X231&gt;=TODAY(),Гарантии!$Z231&gt;=TODAY(),Гарантии!$AB231&gt;=TODAY(),Гарантии!$AD231&gt;=TODAY(),Гарантии!$AC231&gt;=TODAY(),Гарантии!$Y231&gt;=TODAY(),Гарантии!$AA231&gt;=TODAY()),"Действует", "Окончена")</f>
        <v>Действует</v>
      </c>
      <c r="R231" s="6"/>
      <c r="S231" s="6"/>
      <c r="T231" s="6"/>
      <c r="U231" s="6">
        <v>45164</v>
      </c>
      <c r="V231" s="6"/>
      <c r="W231" s="6"/>
      <c r="X231" s="6"/>
      <c r="Y231" s="6"/>
      <c r="Z231" s="6">
        <v>46260</v>
      </c>
      <c r="AA231" s="6"/>
      <c r="AB231" s="6"/>
      <c r="AC231" s="6"/>
      <c r="AD231" s="6"/>
      <c r="AE231" s="158"/>
      <c r="AF231" s="154"/>
      <c r="AG231" s="155"/>
      <c r="AH231" s="155"/>
      <c r="AI231" s="33"/>
      <c r="AJ231" s="33"/>
      <c r="AK231" s="4"/>
      <c r="AL231" s="8" t="s">
        <v>199</v>
      </c>
      <c r="AM231" s="8"/>
    </row>
    <row r="232" spans="1:39" s="3" customFormat="1" ht="30" customHeight="1">
      <c r="A232" s="13">
        <v>224</v>
      </c>
      <c r="B232" s="8"/>
      <c r="C232" s="8"/>
      <c r="D232" s="8"/>
      <c r="E232" s="61" t="s">
        <v>958</v>
      </c>
      <c r="F232" s="2" t="s">
        <v>227</v>
      </c>
      <c r="G232" s="2" t="s">
        <v>224</v>
      </c>
      <c r="H232" s="8" t="s">
        <v>7</v>
      </c>
      <c r="I232" s="82" t="s">
        <v>287</v>
      </c>
      <c r="J232" s="8" t="s">
        <v>190</v>
      </c>
      <c r="K232" s="14">
        <v>2.0009999999999999</v>
      </c>
      <c r="L232" s="8" t="s">
        <v>375</v>
      </c>
      <c r="M232" s="1" t="s">
        <v>193</v>
      </c>
      <c r="N232" s="34" t="s">
        <v>648</v>
      </c>
      <c r="O232" s="6">
        <v>44491</v>
      </c>
      <c r="P232" s="8">
        <f>IF(ISBLANK(Гарантии!$O232), "Дата не указана", YEAR(Гарантии!$O232))</f>
        <v>2021</v>
      </c>
      <c r="Q232" s="6" t="str">
        <f ca="1">IF(OR(Гарантии!$R232&gt;=TODAY(),Гарантии!$S232&gt;=TODAY(),Гарантии!$T232&gt;=TODAY(),Гарантии!$U232&gt;=TODAY(),Гарантии!$V232&gt;=TODAY(),Гарантии!$W232&gt;=TODAY(),Гарантии!$X232&gt;=TODAY(),Гарантии!$Z232&gt;=TODAY(),Гарантии!$AB232&gt;=TODAY(),Гарантии!$AD232&gt;=TODAY(),Гарантии!$AC232&gt;=TODAY(),Гарантии!$Y232&gt;=TODAY(),Гарантии!$AA232&gt;=TODAY()),"Действует", "Окончена")</f>
        <v>Действует</v>
      </c>
      <c r="R232" s="6"/>
      <c r="S232" s="6"/>
      <c r="T232" s="6"/>
      <c r="U232" s="6">
        <v>45952</v>
      </c>
      <c r="V232" s="6"/>
      <c r="W232" s="6"/>
      <c r="X232" s="6"/>
      <c r="Y232" s="6"/>
      <c r="Z232" s="6">
        <v>46317</v>
      </c>
      <c r="AA232" s="6"/>
      <c r="AB232" s="6">
        <v>44856</v>
      </c>
      <c r="AC232" s="6"/>
      <c r="AD232" s="6"/>
      <c r="AE232" s="158"/>
      <c r="AF232" s="154"/>
      <c r="AG232" s="155"/>
      <c r="AH232" s="155"/>
      <c r="AI232" s="33"/>
      <c r="AJ232" s="33"/>
      <c r="AK232" s="4"/>
      <c r="AL232" s="8" t="s">
        <v>199</v>
      </c>
      <c r="AM232" s="8"/>
    </row>
    <row r="233" spans="1:39" s="3" customFormat="1" ht="30" customHeight="1">
      <c r="A233" s="13">
        <v>225</v>
      </c>
      <c r="B233" s="8"/>
      <c r="C233" s="8"/>
      <c r="D233" s="8"/>
      <c r="E233" s="61" t="s">
        <v>965</v>
      </c>
      <c r="F233" s="2" t="s">
        <v>227</v>
      </c>
      <c r="G233" s="2" t="s">
        <v>224</v>
      </c>
      <c r="H233" s="2" t="s">
        <v>57</v>
      </c>
      <c r="I233" s="82" t="s">
        <v>786</v>
      </c>
      <c r="J233" s="41" t="s">
        <v>2</v>
      </c>
      <c r="K233" s="14">
        <v>2</v>
      </c>
      <c r="L233" s="8" t="s">
        <v>388</v>
      </c>
      <c r="M233" s="1" t="s">
        <v>27</v>
      </c>
      <c r="N233" s="34" t="s">
        <v>669</v>
      </c>
      <c r="O233" s="6">
        <v>44370</v>
      </c>
      <c r="P233" s="8">
        <f>IF(ISBLANK(Гарантии!$O233), "Дата не указана", YEAR(Гарантии!$O233))</f>
        <v>2021</v>
      </c>
      <c r="Q233" s="6" t="str">
        <f ca="1">IF(OR(Гарантии!$R233&gt;=TODAY(),Гарантии!$S233&gt;=TODAY(),Гарантии!$T233&gt;=TODAY(),Гарантии!$U233&gt;=TODAY(),Гарантии!$V233&gt;=TODAY(),Гарантии!$W233&gt;=TODAY(),Гарантии!$X233&gt;=TODAY(),Гарантии!$Z233&gt;=TODAY(),Гарантии!$AB233&gt;=TODAY(),Гарантии!$AD233&gt;=TODAY(),Гарантии!$AC233&gt;=TODAY(),Гарантии!$Y233&gt;=TODAY(),Гарантии!$AA233&gt;=TODAY()),"Действует", "Окончена")</f>
        <v>Действует</v>
      </c>
      <c r="R233" s="6"/>
      <c r="S233" s="6"/>
      <c r="T233" s="6"/>
      <c r="U233" s="6">
        <v>45100</v>
      </c>
      <c r="V233" s="6"/>
      <c r="W233" s="6"/>
      <c r="X233" s="6"/>
      <c r="Y233" s="6"/>
      <c r="Z233" s="6">
        <v>46196</v>
      </c>
      <c r="AA233" s="6"/>
      <c r="AB233" s="6"/>
      <c r="AC233" s="6"/>
      <c r="AD233" s="6"/>
      <c r="AE233" s="153"/>
      <c r="AF233" s="154"/>
      <c r="AG233" s="155"/>
      <c r="AH233" s="155"/>
      <c r="AI233" s="33"/>
      <c r="AJ233" s="33"/>
      <c r="AK233" s="4"/>
      <c r="AL233" s="8" t="s">
        <v>77</v>
      </c>
      <c r="AM233" s="8"/>
    </row>
    <row r="234" spans="1:39" s="3" customFormat="1" ht="30" customHeight="1">
      <c r="A234" s="13">
        <v>226</v>
      </c>
      <c r="B234" s="8"/>
      <c r="C234" s="8"/>
      <c r="D234" s="8"/>
      <c r="E234" s="8"/>
      <c r="F234" s="8"/>
      <c r="G234" s="2" t="s">
        <v>224</v>
      </c>
      <c r="H234" s="2" t="s">
        <v>57</v>
      </c>
      <c r="I234" s="82" t="s">
        <v>88</v>
      </c>
      <c r="J234" s="41" t="s">
        <v>2</v>
      </c>
      <c r="K234" s="14">
        <v>1.6</v>
      </c>
      <c r="L234" s="8" t="s">
        <v>472</v>
      </c>
      <c r="M234" s="1" t="s">
        <v>27</v>
      </c>
      <c r="N234" s="34" t="s">
        <v>667</v>
      </c>
      <c r="O234" s="6">
        <v>44400</v>
      </c>
      <c r="P234" s="8">
        <f>IF(ISBLANK(Гарантии!$O234), "Дата не указана", YEAR(Гарантии!$O234))</f>
        <v>2021</v>
      </c>
      <c r="Q234" s="6" t="str">
        <f ca="1">IF(OR(Гарантии!$R234&gt;=TODAY(),Гарантии!$S234&gt;=TODAY(),Гарантии!$T234&gt;=TODAY(),Гарантии!$U234&gt;=TODAY(),Гарантии!$V234&gt;=TODAY(),Гарантии!$W234&gt;=TODAY(),Гарантии!$X234&gt;=TODAY(),Гарантии!$Z234&gt;=TODAY(),Гарантии!$AB234&gt;=TODAY(),Гарантии!$AD234&gt;=TODAY(),Гарантии!$AC234&gt;=TODAY(),Гарантии!$Y234&gt;=TODAY(),Гарантии!$AA234&gt;=TODAY()),"Действует", "Окончена")</f>
        <v>Действует</v>
      </c>
      <c r="R234" s="6"/>
      <c r="S234" s="6"/>
      <c r="T234" s="6"/>
      <c r="U234" s="6">
        <v>45130</v>
      </c>
      <c r="V234" s="6"/>
      <c r="W234" s="6"/>
      <c r="X234" s="6"/>
      <c r="Y234" s="6"/>
      <c r="Z234" s="6">
        <v>46226</v>
      </c>
      <c r="AA234" s="6"/>
      <c r="AB234" s="6"/>
      <c r="AC234" s="6"/>
      <c r="AD234" s="6"/>
      <c r="AE234" s="158"/>
      <c r="AF234" s="154"/>
      <c r="AG234" s="155"/>
      <c r="AH234" s="155"/>
      <c r="AI234" s="33"/>
      <c r="AJ234" s="33"/>
      <c r="AK234" s="4"/>
      <c r="AL234" s="8" t="s">
        <v>77</v>
      </c>
      <c r="AM234" s="8"/>
    </row>
    <row r="235" spans="1:39" s="3" customFormat="1" ht="88.5" customHeight="1">
      <c r="A235" s="13">
        <v>227</v>
      </c>
      <c r="B235" s="8"/>
      <c r="C235" s="8"/>
      <c r="D235" s="8"/>
      <c r="E235" s="8"/>
      <c r="F235" s="2"/>
      <c r="G235" s="2" t="s">
        <v>224</v>
      </c>
      <c r="H235" s="2" t="s">
        <v>57</v>
      </c>
      <c r="I235" s="82" t="s">
        <v>786</v>
      </c>
      <c r="J235" s="41" t="s">
        <v>2</v>
      </c>
      <c r="K235" s="14">
        <v>2</v>
      </c>
      <c r="L235" s="8" t="s">
        <v>389</v>
      </c>
      <c r="M235" s="1" t="s">
        <v>27</v>
      </c>
      <c r="N235" s="34" t="s">
        <v>670</v>
      </c>
      <c r="O235" s="6">
        <v>44502</v>
      </c>
      <c r="P235" s="8">
        <f>IF(ISBLANK(Гарантии!$O235), "Дата не указана", YEAR(Гарантии!$O235))</f>
        <v>2021</v>
      </c>
      <c r="Q235" s="6" t="str">
        <f ca="1">IF(OR(Гарантии!$R235&gt;=TODAY(),Гарантии!$S235&gt;=TODAY(),Гарантии!$T235&gt;=TODAY(),Гарантии!$U235&gt;=TODAY(),Гарантии!$V235&gt;=TODAY(),Гарантии!$W235&gt;=TODAY(),Гарантии!$X235&gt;=TODAY(),Гарантии!$Z235&gt;=TODAY(),Гарантии!$AB235&gt;=TODAY(),Гарантии!$AD235&gt;=TODAY(),Гарантии!$AC235&gt;=TODAY(),Гарантии!$Y235&gt;=TODAY(),Гарантии!$AA235&gt;=TODAY()),"Действует", "Окончена")</f>
        <v>Действует</v>
      </c>
      <c r="R235" s="6"/>
      <c r="S235" s="6"/>
      <c r="T235" s="6"/>
      <c r="U235" s="6">
        <v>45232</v>
      </c>
      <c r="V235" s="6"/>
      <c r="W235" s="6"/>
      <c r="X235" s="6"/>
      <c r="Y235" s="6"/>
      <c r="Z235" s="6">
        <v>46328</v>
      </c>
      <c r="AA235" s="6"/>
      <c r="AB235" s="6"/>
      <c r="AC235" s="6"/>
      <c r="AD235" s="6"/>
      <c r="AE235" s="158"/>
      <c r="AF235" s="154"/>
      <c r="AG235" s="155"/>
      <c r="AH235" s="155"/>
      <c r="AI235" s="33"/>
      <c r="AJ235" s="33"/>
      <c r="AK235" s="4"/>
      <c r="AL235" s="8" t="s">
        <v>77</v>
      </c>
      <c r="AM235" s="8"/>
    </row>
    <row r="236" spans="1:39" s="3" customFormat="1" ht="90" customHeight="1">
      <c r="A236" s="13">
        <v>228</v>
      </c>
      <c r="B236" s="8"/>
      <c r="C236" s="8"/>
      <c r="D236" s="8"/>
      <c r="E236" s="8"/>
      <c r="F236" s="8"/>
      <c r="G236" s="2" t="s">
        <v>224</v>
      </c>
      <c r="H236" s="2" t="s">
        <v>57</v>
      </c>
      <c r="I236" s="82" t="s">
        <v>88</v>
      </c>
      <c r="J236" s="41" t="s">
        <v>2</v>
      </c>
      <c r="K236" s="14">
        <v>2.5</v>
      </c>
      <c r="L236" s="8" t="s">
        <v>471</v>
      </c>
      <c r="M236" s="8" t="s">
        <v>172</v>
      </c>
      <c r="N236" s="34" t="s">
        <v>668</v>
      </c>
      <c r="O236" s="6">
        <v>44525</v>
      </c>
      <c r="P236" s="8">
        <f>IF(ISBLANK(Гарантии!$O236), "Дата не указана", YEAR(Гарантии!$O236))</f>
        <v>2021</v>
      </c>
      <c r="Q236" s="6" t="str">
        <f ca="1">IF(OR(Гарантии!$R236&gt;=TODAY(),Гарантии!$S236&gt;=TODAY(),Гарантии!$T236&gt;=TODAY(),Гарантии!$U236&gt;=TODAY(),Гарантии!$V236&gt;=TODAY(),Гарантии!$W236&gt;=TODAY(),Гарантии!$X236&gt;=TODAY(),Гарантии!$Z236&gt;=TODAY(),Гарантии!$AB236&gt;=TODAY(),Гарантии!$AD236&gt;=TODAY(),Гарантии!$AC236&gt;=TODAY(),Гарантии!$Y236&gt;=TODAY(),Гарантии!$AA236&gt;=TODAY()),"Действует", "Окончена")</f>
        <v>Действует</v>
      </c>
      <c r="R236" s="6"/>
      <c r="S236" s="6"/>
      <c r="T236" s="6"/>
      <c r="U236" s="6">
        <v>45255</v>
      </c>
      <c r="V236" s="6"/>
      <c r="W236" s="6"/>
      <c r="X236" s="6"/>
      <c r="Y236" s="6"/>
      <c r="Z236" s="6">
        <v>46351</v>
      </c>
      <c r="AA236" s="6"/>
      <c r="AB236" s="6"/>
      <c r="AC236" s="6"/>
      <c r="AD236" s="6"/>
      <c r="AE236" s="158"/>
      <c r="AF236" s="154"/>
      <c r="AG236" s="155"/>
      <c r="AH236" s="155"/>
      <c r="AI236" s="33"/>
      <c r="AJ236" s="33"/>
      <c r="AK236" s="4"/>
      <c r="AL236" s="8" t="s">
        <v>77</v>
      </c>
      <c r="AM236" s="8"/>
    </row>
    <row r="237" spans="1:39" s="3" customFormat="1" ht="28">
      <c r="A237" s="13">
        <v>229</v>
      </c>
      <c r="B237" s="8"/>
      <c r="C237" s="8"/>
      <c r="D237" s="8"/>
      <c r="E237" s="61" t="s">
        <v>969</v>
      </c>
      <c r="F237" s="2" t="s">
        <v>227</v>
      </c>
      <c r="G237" s="2" t="s">
        <v>224</v>
      </c>
      <c r="H237" s="8" t="s">
        <v>8</v>
      </c>
      <c r="I237" s="82" t="s">
        <v>291</v>
      </c>
      <c r="J237" s="41" t="s">
        <v>2</v>
      </c>
      <c r="K237" s="14">
        <v>2.1520000000000001</v>
      </c>
      <c r="L237" s="8" t="s">
        <v>821</v>
      </c>
      <c r="M237" s="8" t="s">
        <v>172</v>
      </c>
      <c r="N237" s="8" t="s">
        <v>660</v>
      </c>
      <c r="O237" s="6">
        <v>44405</v>
      </c>
      <c r="P237" s="8">
        <f>IF(ISBLANK(Гарантии!$O237), "Дата не указана", YEAR(Гарантии!$O237))</f>
        <v>2021</v>
      </c>
      <c r="Q237" s="6" t="str">
        <f ca="1">IF(OR(Гарантии!$R237&gt;=TODAY(),Гарантии!$S237&gt;=TODAY(),Гарантии!$T237&gt;=TODAY(),Гарантии!$U237&gt;=TODAY(),Гарантии!$V237&gt;=TODAY(),Гарантии!$W237&gt;=TODAY(),Гарантии!$X237&gt;=TODAY(),Гарантии!$Z237&gt;=TODAY(),Гарантии!$AB237&gt;=TODAY(),Гарантии!$AD237&gt;=TODAY(),Гарантии!$AC237&gt;=TODAY(),Гарантии!$Y237&gt;=TODAY(),Гарантии!$AA237&gt;=TODAY()),"Действует", "Окончена")</f>
        <v>Действует</v>
      </c>
      <c r="R237" s="6"/>
      <c r="S237" s="6"/>
      <c r="T237" s="6"/>
      <c r="U237" s="6">
        <v>45135</v>
      </c>
      <c r="V237" s="6"/>
      <c r="W237" s="6"/>
      <c r="X237" s="6"/>
      <c r="Y237" s="6"/>
      <c r="Z237" s="6">
        <v>46231</v>
      </c>
      <c r="AA237" s="6"/>
      <c r="AB237" s="6"/>
      <c r="AC237" s="6"/>
      <c r="AD237" s="6"/>
      <c r="AE237" s="158"/>
      <c r="AF237" s="154"/>
      <c r="AG237" s="155"/>
      <c r="AH237" s="155"/>
      <c r="AI237" s="33"/>
      <c r="AJ237" s="33"/>
      <c r="AK237" s="4"/>
      <c r="AL237" s="8" t="s">
        <v>77</v>
      </c>
      <c r="AM237" s="8"/>
    </row>
    <row r="238" spans="1:39" s="3" customFormat="1" ht="34.5" customHeight="1">
      <c r="A238" s="13">
        <v>230</v>
      </c>
      <c r="B238" s="8"/>
      <c r="C238" s="8"/>
      <c r="D238" s="8"/>
      <c r="E238" s="61" t="s">
        <v>970</v>
      </c>
      <c r="F238" s="2" t="s">
        <v>227</v>
      </c>
      <c r="G238" s="2" t="s">
        <v>224</v>
      </c>
      <c r="H238" s="8" t="s">
        <v>8</v>
      </c>
      <c r="I238" s="82" t="s">
        <v>292</v>
      </c>
      <c r="J238" s="41" t="s">
        <v>2</v>
      </c>
      <c r="K238" s="14">
        <v>2.5499999999999998</v>
      </c>
      <c r="L238" s="8" t="s">
        <v>822</v>
      </c>
      <c r="M238" s="8" t="s">
        <v>172</v>
      </c>
      <c r="N238" s="34" t="s">
        <v>661</v>
      </c>
      <c r="O238" s="6">
        <v>44419</v>
      </c>
      <c r="P238" s="8">
        <f>IF(ISBLANK(Гарантии!$O238), "Дата не указана", YEAR(Гарантии!$O238))</f>
        <v>2021</v>
      </c>
      <c r="Q238" s="6" t="str">
        <f ca="1">IF(OR(Гарантии!$R238&gt;=TODAY(),Гарантии!$S238&gt;=TODAY(),Гарантии!$T238&gt;=TODAY(),Гарантии!$U238&gt;=TODAY(),Гарантии!$V238&gt;=TODAY(),Гарантии!$W238&gt;=TODAY(),Гарантии!$X238&gt;=TODAY(),Гарантии!$Z238&gt;=TODAY(),Гарантии!$AB238&gt;=TODAY(),Гарантии!$AD238&gt;=TODAY(),Гарантии!$AC238&gt;=TODAY(),Гарантии!$Y238&gt;=TODAY(),Гарантии!$AA238&gt;=TODAY()),"Действует", "Окончена")</f>
        <v>Действует</v>
      </c>
      <c r="R238" s="6"/>
      <c r="S238" s="6"/>
      <c r="T238" s="6"/>
      <c r="U238" s="6">
        <v>45149</v>
      </c>
      <c r="V238" s="6"/>
      <c r="W238" s="6"/>
      <c r="X238" s="6"/>
      <c r="Y238" s="6"/>
      <c r="Z238" s="6">
        <v>46245</v>
      </c>
      <c r="AA238" s="6"/>
      <c r="AB238" s="6"/>
      <c r="AC238" s="6"/>
      <c r="AD238" s="6"/>
      <c r="AE238" s="158"/>
      <c r="AF238" s="154"/>
      <c r="AG238" s="155"/>
      <c r="AH238" s="155"/>
      <c r="AI238" s="33"/>
      <c r="AJ238" s="33"/>
      <c r="AK238" s="4"/>
      <c r="AL238" s="8" t="s">
        <v>77</v>
      </c>
      <c r="AM238" s="8"/>
    </row>
    <row r="239" spans="1:39" s="3" customFormat="1" ht="28">
      <c r="A239" s="13">
        <v>231</v>
      </c>
      <c r="B239" s="8"/>
      <c r="C239" s="8"/>
      <c r="D239" s="8"/>
      <c r="E239" s="8"/>
      <c r="F239" s="8"/>
      <c r="G239" s="2" t="s">
        <v>224</v>
      </c>
      <c r="H239" s="8" t="s">
        <v>8</v>
      </c>
      <c r="I239" s="82" t="s">
        <v>266</v>
      </c>
      <c r="J239" s="8" t="s">
        <v>2</v>
      </c>
      <c r="K239" s="14">
        <v>1.46</v>
      </c>
      <c r="L239" s="72" t="s">
        <v>474</v>
      </c>
      <c r="M239" s="8" t="s">
        <v>172</v>
      </c>
      <c r="N239" s="8" t="s">
        <v>659</v>
      </c>
      <c r="O239" s="6">
        <v>44462</v>
      </c>
      <c r="P239" s="8">
        <f>IF(ISBLANK(Гарантии!$O239), "Дата не указана", YEAR(Гарантии!$O239))</f>
        <v>2021</v>
      </c>
      <c r="Q239" s="6" t="str">
        <f ca="1">IF(OR(Гарантии!$R239&gt;=TODAY(),Гарантии!$S239&gt;=TODAY(),Гарантии!$T239&gt;=TODAY(),Гарантии!$U239&gt;=TODAY(),Гарантии!$V239&gt;=TODAY(),Гарантии!$W239&gt;=TODAY(),Гарантии!$X239&gt;=TODAY(),Гарантии!$Z239&gt;=TODAY(),Гарантии!$AB239&gt;=TODAY(),Гарантии!$AD239&gt;=TODAY(),Гарантии!$AC239&gt;=TODAY(),Гарантии!$Y239&gt;=TODAY(),Гарантии!$AA239&gt;=TODAY()),"Действует", "Окончена")</f>
        <v>Действует</v>
      </c>
      <c r="R239" s="6"/>
      <c r="S239" s="6"/>
      <c r="T239" s="6"/>
      <c r="U239" s="6">
        <v>45192</v>
      </c>
      <c r="V239" s="6"/>
      <c r="W239" s="6"/>
      <c r="X239" s="6"/>
      <c r="Y239" s="6"/>
      <c r="Z239" s="6">
        <v>46288</v>
      </c>
      <c r="AA239" s="6"/>
      <c r="AB239" s="6"/>
      <c r="AC239" s="6"/>
      <c r="AD239" s="6"/>
      <c r="AE239" s="158"/>
      <c r="AF239" s="154"/>
      <c r="AG239" s="155"/>
      <c r="AH239" s="155"/>
      <c r="AI239" s="33"/>
      <c r="AJ239" s="33"/>
      <c r="AK239" s="4"/>
      <c r="AL239" s="8" t="s">
        <v>77</v>
      </c>
      <c r="AM239" s="8"/>
    </row>
    <row r="240" spans="1:39" s="3" customFormat="1" ht="39" customHeight="1">
      <c r="A240" s="13">
        <v>232</v>
      </c>
      <c r="B240" s="2" t="s">
        <v>815</v>
      </c>
      <c r="C240" s="2"/>
      <c r="D240" s="2"/>
      <c r="E240" s="61" t="s">
        <v>974</v>
      </c>
      <c r="F240" s="2" t="s">
        <v>227</v>
      </c>
      <c r="G240" s="2" t="s">
        <v>224</v>
      </c>
      <c r="H240" s="8" t="s">
        <v>9</v>
      </c>
      <c r="I240" s="82" t="s">
        <v>254</v>
      </c>
      <c r="J240" s="8" t="s">
        <v>102</v>
      </c>
      <c r="K240" s="14">
        <v>5</v>
      </c>
      <c r="L240" s="8" t="s">
        <v>380</v>
      </c>
      <c r="M240" s="8" t="s">
        <v>172</v>
      </c>
      <c r="N240" s="34" t="s">
        <v>655</v>
      </c>
      <c r="O240" s="6">
        <v>44429</v>
      </c>
      <c r="P240" s="8">
        <f>IF(ISBLANK(Гарантии!$O240), "Дата не указана", YEAR(Гарантии!$O240))</f>
        <v>2021</v>
      </c>
      <c r="Q240" s="6" t="str">
        <f ca="1">IF(OR(Гарантии!$R240&gt;=TODAY(),Гарантии!$S240&gt;=TODAY(),Гарантии!$T240&gt;=TODAY(),Гарантии!$U240&gt;=TODAY(),Гарантии!$V240&gt;=TODAY(),Гарантии!$W240&gt;=TODAY(),Гарантии!$X240&gt;=TODAY(),Гарантии!$Z240&gt;=TODAY(),Гарантии!$AB240&gt;=TODAY(),Гарантии!$AD240&gt;=TODAY(),Гарантии!$AC240&gt;=TODAY(),Гарантии!$Y240&gt;=TODAY(),Гарантии!$AA240&gt;=TODAY()),"Действует", "Окончена")</f>
        <v>Действует</v>
      </c>
      <c r="R240" s="6"/>
      <c r="S240" s="6"/>
      <c r="T240" s="6"/>
      <c r="U240" s="6">
        <v>46620</v>
      </c>
      <c r="V240" s="6"/>
      <c r="W240" s="6"/>
      <c r="X240" s="6"/>
      <c r="Y240" s="6"/>
      <c r="Z240" s="6">
        <v>46255</v>
      </c>
      <c r="AA240" s="6"/>
      <c r="AB240" s="6">
        <v>44794</v>
      </c>
      <c r="AC240" s="6"/>
      <c r="AD240" s="6">
        <v>47351</v>
      </c>
      <c r="AE240" s="158"/>
      <c r="AF240" s="154"/>
      <c r="AG240" s="155"/>
      <c r="AH240" s="155"/>
      <c r="AI240" s="33"/>
      <c r="AJ240" s="33"/>
      <c r="AK240" s="4"/>
      <c r="AL240" s="8" t="s">
        <v>1641</v>
      </c>
      <c r="AM240" s="8"/>
    </row>
    <row r="241" spans="1:69" s="3" customFormat="1" ht="39" customHeight="1">
      <c r="A241" s="13">
        <v>233</v>
      </c>
      <c r="B241" s="8"/>
      <c r="C241" s="8"/>
      <c r="D241" s="8"/>
      <c r="E241" s="61" t="s">
        <v>973</v>
      </c>
      <c r="F241" s="2" t="s">
        <v>227</v>
      </c>
      <c r="G241" s="2" t="s">
        <v>224</v>
      </c>
      <c r="H241" s="8" t="s">
        <v>9</v>
      </c>
      <c r="I241" s="82" t="s">
        <v>288</v>
      </c>
      <c r="J241" s="41" t="s">
        <v>102</v>
      </c>
      <c r="K241" s="14">
        <v>2</v>
      </c>
      <c r="L241" s="8" t="s">
        <v>379</v>
      </c>
      <c r="M241" s="4" t="s">
        <v>140</v>
      </c>
      <c r="N241" s="34" t="s">
        <v>654</v>
      </c>
      <c r="O241" s="6">
        <v>44463</v>
      </c>
      <c r="P241" s="8">
        <f>IF(ISBLANK(Гарантии!$O241), "Дата не указана", YEAR(Гарантии!$O241))</f>
        <v>2021</v>
      </c>
      <c r="Q241" s="6" t="str">
        <f ca="1">IF(OR(Гарантии!$R241&gt;=TODAY(),Гарантии!$S241&gt;=TODAY(),Гарантии!$T241&gt;=TODAY(),Гарантии!$U241&gt;=TODAY(),Гарантии!$V241&gt;=TODAY(),Гарантии!$W241&gt;=TODAY(),Гарантии!$X241&gt;=TODAY(),Гарантии!$Z241&gt;=TODAY(),Гарантии!$AB241&gt;=TODAY(),Гарантии!$AD241&gt;=TODAY(),Гарантии!$AC241&gt;=TODAY(),Гарантии!$Y241&gt;=TODAY(),Гарантии!$AA241&gt;=TODAY()),"Действует", "Окончена")</f>
        <v>Действует</v>
      </c>
      <c r="R241" s="6"/>
      <c r="S241" s="6"/>
      <c r="T241" s="6"/>
      <c r="U241" s="6">
        <v>45924</v>
      </c>
      <c r="V241" s="6"/>
      <c r="W241" s="6"/>
      <c r="X241" s="6"/>
      <c r="Y241" s="6"/>
      <c r="Z241" s="6">
        <v>46289</v>
      </c>
      <c r="AA241" s="6"/>
      <c r="AB241" s="6">
        <v>44828</v>
      </c>
      <c r="AC241" s="6"/>
      <c r="AD241" s="6"/>
      <c r="AE241" s="158"/>
      <c r="AF241" s="154"/>
      <c r="AG241" s="155"/>
      <c r="AH241" s="155"/>
      <c r="AI241" s="33"/>
      <c r="AJ241" s="33"/>
      <c r="AK241" s="4"/>
      <c r="AL241" s="8" t="s">
        <v>1641</v>
      </c>
      <c r="AM241" s="8"/>
    </row>
    <row r="242" spans="1:69" s="3" customFormat="1" ht="51.75" customHeight="1">
      <c r="A242" s="13">
        <v>234</v>
      </c>
      <c r="B242" s="8"/>
      <c r="C242" s="8"/>
      <c r="D242" s="8"/>
      <c r="E242" s="8"/>
      <c r="F242" s="8"/>
      <c r="G242" s="2" t="s">
        <v>224</v>
      </c>
      <c r="H242" s="8" t="s">
        <v>9</v>
      </c>
      <c r="I242" s="82" t="s">
        <v>108</v>
      </c>
      <c r="J242" s="41" t="s">
        <v>102</v>
      </c>
      <c r="K242" s="45">
        <v>1.3</v>
      </c>
      <c r="L242" s="72" t="s">
        <v>474</v>
      </c>
      <c r="M242" s="8" t="s">
        <v>172</v>
      </c>
      <c r="N242" s="34" t="s">
        <v>653</v>
      </c>
      <c r="O242" s="6">
        <v>44533</v>
      </c>
      <c r="P242" s="8">
        <f>IF(ISBLANK(Гарантии!$O242), "Дата не указана", YEAR(Гарантии!$O242))</f>
        <v>2021</v>
      </c>
      <c r="Q242" s="6" t="str">
        <f ca="1">IF(OR(Гарантии!$R242&gt;=TODAY(),Гарантии!$S242&gt;=TODAY(),Гарантии!$T242&gt;=TODAY(),Гарантии!$U242&gt;=TODAY(),Гарантии!$V242&gt;=TODAY(),Гарантии!$W242&gt;=TODAY(),Гарантии!$X242&gt;=TODAY(),Гарантии!$Z242&gt;=TODAY(),Гарантии!$AB242&gt;=TODAY(),Гарантии!$AD242&gt;=TODAY(),Гарантии!$AC242&gt;=TODAY(),Гарантии!$Y242&gt;=TODAY(),Гарантии!$AA242&gt;=TODAY()),"Действует", "Окончена")</f>
        <v>Действует</v>
      </c>
      <c r="R242" s="6"/>
      <c r="S242" s="6"/>
      <c r="T242" s="6"/>
      <c r="U242" s="6">
        <v>45994</v>
      </c>
      <c r="V242" s="6"/>
      <c r="W242" s="6"/>
      <c r="X242" s="6"/>
      <c r="Y242" s="6"/>
      <c r="Z242" s="6">
        <v>46359</v>
      </c>
      <c r="AA242" s="6"/>
      <c r="AB242" s="6">
        <v>44715</v>
      </c>
      <c r="AC242" s="6"/>
      <c r="AD242" s="6"/>
      <c r="AE242" s="158"/>
      <c r="AF242" s="154"/>
      <c r="AG242" s="155"/>
      <c r="AH242" s="155"/>
      <c r="AI242" s="33"/>
      <c r="AJ242" s="33"/>
      <c r="AK242" s="4"/>
      <c r="AL242" s="8" t="s">
        <v>1641</v>
      </c>
      <c r="AM242" s="8"/>
    </row>
    <row r="243" spans="1:69" s="3" customFormat="1" ht="39" customHeight="1">
      <c r="A243" s="13">
        <v>235</v>
      </c>
      <c r="B243" s="8"/>
      <c r="C243" s="8"/>
      <c r="D243" s="8"/>
      <c r="E243" s="61" t="s">
        <v>979</v>
      </c>
      <c r="F243" s="2" t="s">
        <v>227</v>
      </c>
      <c r="G243" s="2" t="s">
        <v>224</v>
      </c>
      <c r="H243" s="8" t="s">
        <v>10</v>
      </c>
      <c r="I243" s="89" t="s">
        <v>263</v>
      </c>
      <c r="J243" s="41" t="s">
        <v>2</v>
      </c>
      <c r="K243" s="14">
        <v>1.1000000000000001</v>
      </c>
      <c r="L243" s="8" t="s">
        <v>370</v>
      </c>
      <c r="M243" s="8" t="s">
        <v>192</v>
      </c>
      <c r="N243" s="34" t="s">
        <v>641</v>
      </c>
      <c r="O243" s="6">
        <v>44382</v>
      </c>
      <c r="P243" s="8">
        <f>IF(ISBLANK(Гарантии!$O243), "Дата не указана", YEAR(Гарантии!$O243))</f>
        <v>2021</v>
      </c>
      <c r="Q243" s="6" t="str">
        <f ca="1">IF(OR(Гарантии!$R243&gt;=TODAY(),Гарантии!$S243&gt;=TODAY(),Гарантии!$T243&gt;=TODAY(),Гарантии!$U243&gt;=TODAY(),Гарантии!$V243&gt;=TODAY(),Гарантии!$W243&gt;=TODAY(),Гарантии!$X243&gt;=TODAY(),Гарантии!$Z243&gt;=TODAY(),Гарантии!$AB243&gt;=TODAY(),Гарантии!$AD243&gt;=TODAY(),Гарантии!$AC243&gt;=TODAY(),Гарантии!$Y243&gt;=TODAY(),Гарантии!$AA243&gt;=TODAY()),"Действует", "Окончена")</f>
        <v>Действует</v>
      </c>
      <c r="R243" s="6"/>
      <c r="S243" s="6"/>
      <c r="T243" s="6"/>
      <c r="U243" s="6">
        <v>45112</v>
      </c>
      <c r="V243" s="6"/>
      <c r="W243" s="6"/>
      <c r="X243" s="6"/>
      <c r="Y243" s="6"/>
      <c r="Z243" s="6">
        <v>46208</v>
      </c>
      <c r="AA243" s="6"/>
      <c r="AB243" s="6"/>
      <c r="AC243" s="6"/>
      <c r="AD243" s="6"/>
      <c r="AE243" s="153"/>
      <c r="AF243" s="156"/>
      <c r="AG243" s="155"/>
      <c r="AH243" s="155"/>
      <c r="AI243" s="33"/>
      <c r="AJ243" s="13"/>
      <c r="AK243" s="52"/>
      <c r="AL243" s="8" t="s">
        <v>80</v>
      </c>
      <c r="AM243" s="8"/>
    </row>
    <row r="244" spans="1:69" s="51" customFormat="1" ht="35.25" customHeight="1">
      <c r="A244" s="13">
        <v>236</v>
      </c>
      <c r="B244" s="8"/>
      <c r="C244" s="8"/>
      <c r="D244" s="8"/>
      <c r="E244" s="61" t="s">
        <v>980</v>
      </c>
      <c r="F244" s="19" t="s">
        <v>227</v>
      </c>
      <c r="G244" s="2" t="s">
        <v>224</v>
      </c>
      <c r="H244" s="8" t="s">
        <v>10</v>
      </c>
      <c r="I244" s="89" t="s">
        <v>263</v>
      </c>
      <c r="J244" s="41" t="s">
        <v>2</v>
      </c>
      <c r="K244" s="14">
        <v>2</v>
      </c>
      <c r="L244" s="8" t="s">
        <v>368</v>
      </c>
      <c r="M244" s="8" t="s">
        <v>191</v>
      </c>
      <c r="N244" s="34" t="s">
        <v>639</v>
      </c>
      <c r="O244" s="6">
        <v>44397</v>
      </c>
      <c r="P244" s="8">
        <f>IF(ISBLANK(Гарантии!$O244), "Дата не указана", YEAR(Гарантии!$O244))</f>
        <v>2021</v>
      </c>
      <c r="Q244" s="6" t="str">
        <f ca="1">IF(OR(Гарантии!$R244&gt;=TODAY(),Гарантии!$S244&gt;=TODAY(),Гарантии!$T244&gt;=TODAY(),Гарантии!$U244&gt;=TODAY(),Гарантии!$V244&gt;=TODAY(),Гарантии!$W244&gt;=TODAY(),Гарантии!$X244&gt;=TODAY(),Гарантии!$Z244&gt;=TODAY(),Гарантии!$AB244&gt;=TODAY(),Гарантии!$AD244&gt;=TODAY(),Гарантии!$AC244&gt;=TODAY(),Гарантии!$Y244&gt;=TODAY(),Гарантии!$AA244&gt;=TODAY()),"Действует", "Окончена")</f>
        <v>Действует</v>
      </c>
      <c r="R244" s="6"/>
      <c r="S244" s="6"/>
      <c r="T244" s="6"/>
      <c r="U244" s="6">
        <v>45127</v>
      </c>
      <c r="V244" s="6"/>
      <c r="W244" s="6"/>
      <c r="X244" s="6"/>
      <c r="Y244" s="6"/>
      <c r="Z244" s="6">
        <v>46223</v>
      </c>
      <c r="AA244" s="6"/>
      <c r="AB244" s="6"/>
      <c r="AC244" s="6"/>
      <c r="AD244" s="6"/>
      <c r="AE244" s="153"/>
      <c r="AF244" s="156"/>
      <c r="AG244" s="155"/>
      <c r="AH244" s="155"/>
      <c r="AI244" s="33"/>
      <c r="AJ244" s="13"/>
      <c r="AK244" s="52"/>
      <c r="AL244" s="8" t="s">
        <v>80</v>
      </c>
      <c r="AM244" s="8"/>
    </row>
    <row r="245" spans="1:69" s="51" customFormat="1" ht="35.25" customHeight="1">
      <c r="A245" s="13">
        <v>237</v>
      </c>
      <c r="B245" s="2" t="s">
        <v>815</v>
      </c>
      <c r="C245" s="2"/>
      <c r="D245" s="2"/>
      <c r="E245" s="61" t="s">
        <v>981</v>
      </c>
      <c r="F245" s="2" t="s">
        <v>227</v>
      </c>
      <c r="G245" s="2" t="s">
        <v>224</v>
      </c>
      <c r="H245" s="8" t="s">
        <v>10</v>
      </c>
      <c r="I245" s="82" t="s">
        <v>254</v>
      </c>
      <c r="J245" s="8" t="s">
        <v>102</v>
      </c>
      <c r="K245" s="14">
        <v>4.0780000000000003</v>
      </c>
      <c r="L245" s="8" t="s">
        <v>372</v>
      </c>
      <c r="M245" s="8" t="s">
        <v>192</v>
      </c>
      <c r="N245" s="34" t="s">
        <v>643</v>
      </c>
      <c r="O245" s="6">
        <v>44419</v>
      </c>
      <c r="P245" s="8">
        <f>IF(ISBLANK(Гарантии!$O245), "Дата не указана", YEAR(Гарантии!$O245))</f>
        <v>2021</v>
      </c>
      <c r="Q245" s="6" t="str">
        <f ca="1">IF(OR(Гарантии!$R245&gt;=TODAY(),Гарантии!$S245&gt;=TODAY(),Гарантии!$T245&gt;=TODAY(),Гарантии!$U245&gt;=TODAY(),Гарантии!$V245&gt;=TODAY(),Гарантии!$W245&gt;=TODAY(),Гарантии!$X245&gt;=TODAY(),Гарантии!$Z245&gt;=TODAY(),Гарантии!$AB245&gt;=TODAY(),Гарантии!$AD245&gt;=TODAY(),Гарантии!$AC245&gt;=TODAY(),Гарантии!$Y245&gt;=TODAY(),Гарантии!$AA245&gt;=TODAY()),"Действует", "Окончена")</f>
        <v>Действует</v>
      </c>
      <c r="R245" s="6"/>
      <c r="S245" s="6"/>
      <c r="T245" s="6"/>
      <c r="U245" s="6">
        <v>45880</v>
      </c>
      <c r="V245" s="6"/>
      <c r="W245" s="6"/>
      <c r="X245" s="6">
        <v>46245</v>
      </c>
      <c r="Y245" s="6"/>
      <c r="Z245" s="6">
        <v>46245</v>
      </c>
      <c r="AA245" s="6"/>
      <c r="AB245" s="6"/>
      <c r="AC245" s="6"/>
      <c r="AD245" s="6"/>
      <c r="AE245" s="153"/>
      <c r="AF245" s="156"/>
      <c r="AG245" s="155"/>
      <c r="AH245" s="155"/>
      <c r="AI245" s="33"/>
      <c r="AJ245" s="13"/>
      <c r="AK245" s="52"/>
      <c r="AL245" s="8" t="s">
        <v>80</v>
      </c>
      <c r="AM245" s="8"/>
    </row>
    <row r="246" spans="1:69" s="51" customFormat="1" ht="35.25" customHeight="1">
      <c r="A246" s="13">
        <v>238</v>
      </c>
      <c r="B246" s="8"/>
      <c r="C246" s="8"/>
      <c r="D246" s="8"/>
      <c r="E246" s="61" t="s">
        <v>979</v>
      </c>
      <c r="F246" s="2" t="s">
        <v>227</v>
      </c>
      <c r="G246" s="2" t="s">
        <v>224</v>
      </c>
      <c r="H246" s="8" t="s">
        <v>10</v>
      </c>
      <c r="I246" s="89" t="s">
        <v>263</v>
      </c>
      <c r="J246" s="41" t="s">
        <v>2</v>
      </c>
      <c r="K246" s="14">
        <v>1.544</v>
      </c>
      <c r="L246" s="8" t="s">
        <v>371</v>
      </c>
      <c r="M246" s="8" t="s">
        <v>191</v>
      </c>
      <c r="N246" s="34" t="s">
        <v>642</v>
      </c>
      <c r="O246" s="6">
        <v>44433</v>
      </c>
      <c r="P246" s="8">
        <f>IF(ISBLANK(Гарантии!$O246), "Дата не указана", YEAR(Гарантии!$O246))</f>
        <v>2021</v>
      </c>
      <c r="Q246" s="6" t="str">
        <f ca="1">IF(OR(Гарантии!$R246&gt;=TODAY(),Гарантии!$S246&gt;=TODAY(),Гарантии!$T246&gt;=TODAY(),Гарантии!$U246&gt;=TODAY(),Гарантии!$V246&gt;=TODAY(),Гарантии!$W246&gt;=TODAY(),Гарантии!$X246&gt;=TODAY(),Гарантии!$Z246&gt;=TODAY(),Гарантии!$AB246&gt;=TODAY(),Гарантии!$AD246&gt;=TODAY(),Гарантии!$AC246&gt;=TODAY(),Гарантии!$Y246&gt;=TODAY(),Гарантии!$AA246&gt;=TODAY()),"Действует", "Окончена")</f>
        <v>Действует</v>
      </c>
      <c r="R246" s="6"/>
      <c r="S246" s="6"/>
      <c r="T246" s="6"/>
      <c r="U246" s="6">
        <v>45163</v>
      </c>
      <c r="V246" s="6"/>
      <c r="W246" s="6"/>
      <c r="X246" s="6"/>
      <c r="Y246" s="6"/>
      <c r="Z246" s="6">
        <v>46259</v>
      </c>
      <c r="AA246" s="6"/>
      <c r="AB246" s="6"/>
      <c r="AC246" s="6"/>
      <c r="AD246" s="6"/>
      <c r="AE246" s="153"/>
      <c r="AF246" s="156"/>
      <c r="AG246" s="155"/>
      <c r="AH246" s="155"/>
      <c r="AI246" s="33"/>
      <c r="AJ246" s="13"/>
      <c r="AK246" s="52"/>
      <c r="AL246" s="8" t="s">
        <v>80</v>
      </c>
      <c r="AM246" s="8"/>
    </row>
    <row r="247" spans="1:69" s="3" customFormat="1" ht="28">
      <c r="A247" s="13">
        <v>239</v>
      </c>
      <c r="B247" s="8"/>
      <c r="C247" s="8"/>
      <c r="D247" s="8"/>
      <c r="E247" s="61" t="s">
        <v>979</v>
      </c>
      <c r="F247" s="2" t="s">
        <v>227</v>
      </c>
      <c r="G247" s="2" t="s">
        <v>224</v>
      </c>
      <c r="H247" s="8" t="s">
        <v>10</v>
      </c>
      <c r="I247" s="89" t="s">
        <v>263</v>
      </c>
      <c r="J247" s="41" t="s">
        <v>2</v>
      </c>
      <c r="K247" s="14">
        <v>2</v>
      </c>
      <c r="L247" s="8" t="s">
        <v>369</v>
      </c>
      <c r="M247" s="8" t="s">
        <v>192</v>
      </c>
      <c r="N247" s="34" t="s">
        <v>640</v>
      </c>
      <c r="O247" s="6">
        <v>44446</v>
      </c>
      <c r="P247" s="8">
        <f>IF(ISBLANK(Гарантии!$O247), "Дата не указана", YEAR(Гарантии!$O247))</f>
        <v>2021</v>
      </c>
      <c r="Q247" s="6" t="str">
        <f ca="1">IF(OR(Гарантии!$R247&gt;=TODAY(),Гарантии!$S247&gt;=TODAY(),Гарантии!$T247&gt;=TODAY(),Гарантии!$U247&gt;=TODAY(),Гарантии!$V247&gt;=TODAY(),Гарантии!$W247&gt;=TODAY(),Гарантии!$X247&gt;=TODAY(),Гарантии!$Z247&gt;=TODAY(),Гарантии!$AB247&gt;=TODAY(),Гарантии!$AD247&gt;=TODAY(),Гарантии!$AC247&gt;=TODAY(),Гарантии!$Y247&gt;=TODAY(),Гарантии!$AA247&gt;=TODAY()),"Действует", "Окончена")</f>
        <v>Действует</v>
      </c>
      <c r="R247" s="6"/>
      <c r="S247" s="6"/>
      <c r="T247" s="6"/>
      <c r="U247" s="6">
        <v>45176</v>
      </c>
      <c r="V247" s="6"/>
      <c r="W247" s="6"/>
      <c r="X247" s="6"/>
      <c r="Y247" s="6"/>
      <c r="Z247" s="6">
        <v>46272</v>
      </c>
      <c r="AA247" s="6"/>
      <c r="AB247" s="6"/>
      <c r="AC247" s="6"/>
      <c r="AD247" s="6"/>
      <c r="AE247" s="153"/>
      <c r="AF247" s="156"/>
      <c r="AG247" s="155"/>
      <c r="AH247" s="155"/>
      <c r="AI247" s="33"/>
      <c r="AJ247" s="13"/>
      <c r="AK247" s="52"/>
      <c r="AL247" s="8" t="s">
        <v>80</v>
      </c>
      <c r="AM247" s="8"/>
    </row>
    <row r="248" spans="1:69" s="3" customFormat="1" ht="28">
      <c r="A248" s="13">
        <v>240</v>
      </c>
      <c r="B248" s="8" t="s">
        <v>815</v>
      </c>
      <c r="C248" s="8"/>
      <c r="D248" s="8"/>
      <c r="E248" s="61" t="s">
        <v>904</v>
      </c>
      <c r="F248" s="2" t="s">
        <v>227</v>
      </c>
      <c r="G248" s="2" t="s">
        <v>224</v>
      </c>
      <c r="H248" s="8" t="s">
        <v>32</v>
      </c>
      <c r="I248" s="82" t="s">
        <v>229</v>
      </c>
      <c r="J248" s="8" t="s">
        <v>102</v>
      </c>
      <c r="K248" s="14">
        <v>0.26100000000000001</v>
      </c>
      <c r="L248" s="8" t="s">
        <v>356</v>
      </c>
      <c r="M248" s="8" t="s">
        <v>172</v>
      </c>
      <c r="N248" s="34" t="s">
        <v>624</v>
      </c>
      <c r="O248" s="6">
        <v>44421</v>
      </c>
      <c r="P248" s="8">
        <f>IF(ISBLANK(Гарантии!$O248), "Дата не указана", YEAR(Гарантии!$O248))</f>
        <v>2021</v>
      </c>
      <c r="Q248" s="6" t="str">
        <f ca="1">IF(OR(Гарантии!$R248&gt;=TODAY(),Гарантии!$S248&gt;=TODAY(),Гарантии!$T248&gt;=TODAY(),Гарантии!$U248&gt;=TODAY(),Гарантии!$V248&gt;=TODAY(),Гарантии!$W248&gt;=TODAY(),Гарантии!$X248&gt;=TODAY(),Гарантии!$Z248&gt;=TODAY(),Гарантии!$AB248&gt;=TODAY(),Гарантии!$AD248&gt;=TODAY(),Гарантии!$AC248&gt;=TODAY(),Гарантии!$Y248&gt;=TODAY(),Гарантии!$AA248&gt;=TODAY()),"Действует", "Окончена")</f>
        <v>Действует</v>
      </c>
      <c r="R248" s="6"/>
      <c r="S248" s="6"/>
      <c r="T248" s="6"/>
      <c r="U248" s="6">
        <v>45882</v>
      </c>
      <c r="V248" s="6"/>
      <c r="W248" s="6"/>
      <c r="X248" s="6">
        <v>46247</v>
      </c>
      <c r="Y248" s="6"/>
      <c r="Z248" s="6">
        <v>46247</v>
      </c>
      <c r="AA248" s="6"/>
      <c r="AB248" s="6"/>
      <c r="AC248" s="6"/>
      <c r="AD248" s="6"/>
      <c r="AE248" s="153"/>
      <c r="AF248" s="156"/>
      <c r="AG248" s="155"/>
      <c r="AH248" s="155"/>
      <c r="AI248" s="33"/>
      <c r="AJ248" s="33"/>
      <c r="AK248" s="4"/>
      <c r="AL248" s="8" t="s">
        <v>76</v>
      </c>
      <c r="AM248" s="8"/>
    </row>
    <row r="249" spans="1:69" s="3" customFormat="1" ht="28">
      <c r="A249" s="13">
        <v>241</v>
      </c>
      <c r="B249" s="8"/>
      <c r="C249" s="8"/>
      <c r="D249" s="8"/>
      <c r="E249" s="61" t="s">
        <v>903</v>
      </c>
      <c r="F249" s="2" t="s">
        <v>227</v>
      </c>
      <c r="G249" s="2" t="s">
        <v>224</v>
      </c>
      <c r="H249" s="8" t="s">
        <v>32</v>
      </c>
      <c r="I249" s="82" t="s">
        <v>282</v>
      </c>
      <c r="J249" s="8" t="s">
        <v>102</v>
      </c>
      <c r="K249" s="14">
        <v>5</v>
      </c>
      <c r="L249" s="8" t="s">
        <v>355</v>
      </c>
      <c r="M249" s="8" t="s">
        <v>172</v>
      </c>
      <c r="N249" s="34" t="s">
        <v>593</v>
      </c>
      <c r="O249" s="6">
        <v>44463</v>
      </c>
      <c r="P249" s="8">
        <f>IF(ISBLANK(Гарантии!$O249), "Дата не указана", YEAR(Гарантии!$O249))</f>
        <v>2021</v>
      </c>
      <c r="Q249" s="6" t="str">
        <f ca="1">IF(OR(Гарантии!$R249&gt;=TODAY(),Гарантии!$S249&gt;=TODAY(),Гарантии!$T249&gt;=TODAY(),Гарантии!$U249&gt;=TODAY(),Гарантии!$V249&gt;=TODAY(),Гарантии!$W249&gt;=TODAY(),Гарантии!$X249&gt;=TODAY(),Гарантии!$Z249&gt;=TODAY(),Гарантии!$AB249&gt;=TODAY(),Гарантии!$AD249&gt;=TODAY(),Гарантии!$AC249&gt;=TODAY(),Гарантии!$Y249&gt;=TODAY(),Гарантии!$AA249&gt;=TODAY()),"Действует", "Окончена")</f>
        <v>Действует</v>
      </c>
      <c r="R249" s="6"/>
      <c r="S249" s="6"/>
      <c r="T249" s="6"/>
      <c r="U249" s="6">
        <v>45924</v>
      </c>
      <c r="V249" s="6"/>
      <c r="W249" s="6">
        <v>46654</v>
      </c>
      <c r="X249" s="6"/>
      <c r="Y249" s="6"/>
      <c r="Z249" s="6">
        <v>46289</v>
      </c>
      <c r="AA249" s="6"/>
      <c r="AB249" s="6"/>
      <c r="AC249" s="6"/>
      <c r="AD249" s="6"/>
      <c r="AE249" s="153"/>
      <c r="AF249" s="156"/>
      <c r="AG249" s="155"/>
      <c r="AH249" s="155"/>
      <c r="AI249" s="33"/>
      <c r="AJ249" s="33"/>
      <c r="AK249" s="4"/>
      <c r="AL249" s="8" t="s">
        <v>76</v>
      </c>
      <c r="AM249" s="8"/>
    </row>
    <row r="250" spans="1:69" s="51" customFormat="1" ht="43.5" customHeight="1">
      <c r="A250" s="13">
        <v>242</v>
      </c>
      <c r="B250" s="8"/>
      <c r="C250" s="8"/>
      <c r="D250" s="8"/>
      <c r="E250" s="61" t="s">
        <v>906</v>
      </c>
      <c r="F250" s="2" t="s">
        <v>227</v>
      </c>
      <c r="G250" s="2" t="s">
        <v>224</v>
      </c>
      <c r="H250" s="8" t="s">
        <v>32</v>
      </c>
      <c r="I250" s="82" t="s">
        <v>281</v>
      </c>
      <c r="J250" s="41" t="s">
        <v>2</v>
      </c>
      <c r="K250" s="14">
        <v>3</v>
      </c>
      <c r="L250" s="8" t="s">
        <v>357</v>
      </c>
      <c r="M250" s="8" t="s">
        <v>187</v>
      </c>
      <c r="N250" s="34" t="s">
        <v>625</v>
      </c>
      <c r="O250" s="6">
        <v>44484</v>
      </c>
      <c r="P250" s="8">
        <f>IF(ISBLANK(Гарантии!$O250), "Дата не указана", YEAR(Гарантии!$O250))</f>
        <v>2021</v>
      </c>
      <c r="Q250" s="6" t="str">
        <f ca="1">IF(OR(Гарантии!$R250&gt;=TODAY(),Гарантии!$S250&gt;=TODAY(),Гарантии!$T250&gt;=TODAY(),Гарантии!$U250&gt;=TODAY(),Гарантии!$V250&gt;=TODAY(),Гарантии!$W250&gt;=TODAY(),Гарантии!$X250&gt;=TODAY(),Гарантии!$Z250&gt;=TODAY(),Гарантии!$AB250&gt;=TODAY(),Гарантии!$AD250&gt;=TODAY(),Гарантии!$AC250&gt;=TODAY(),Гарантии!$Y250&gt;=TODAY(),Гарантии!$AA250&gt;=TODAY()),"Действует", "Окончена")</f>
        <v>Действует</v>
      </c>
      <c r="R250" s="6"/>
      <c r="S250" s="6"/>
      <c r="T250" s="6"/>
      <c r="U250" s="6">
        <v>45214</v>
      </c>
      <c r="V250" s="6"/>
      <c r="W250" s="6"/>
      <c r="X250" s="6"/>
      <c r="Y250" s="6"/>
      <c r="Z250" s="6">
        <v>46310</v>
      </c>
      <c r="AA250" s="6"/>
      <c r="AB250" s="6"/>
      <c r="AC250" s="6"/>
      <c r="AD250" s="6"/>
      <c r="AE250" s="153"/>
      <c r="AF250" s="156"/>
      <c r="AG250" s="155"/>
      <c r="AH250" s="155"/>
      <c r="AI250" s="33"/>
      <c r="AJ250" s="33"/>
      <c r="AK250" s="4"/>
      <c r="AL250" s="8" t="s">
        <v>76</v>
      </c>
      <c r="AM250" s="8"/>
    </row>
    <row r="251" spans="1:69" s="51" customFormat="1" ht="37.5" customHeight="1">
      <c r="A251" s="13">
        <v>243</v>
      </c>
      <c r="B251" s="8"/>
      <c r="C251" s="8"/>
      <c r="D251" s="8"/>
      <c r="E251" s="61" t="s">
        <v>907</v>
      </c>
      <c r="F251" s="2" t="s">
        <v>227</v>
      </c>
      <c r="G251" s="2" t="s">
        <v>224</v>
      </c>
      <c r="H251" s="8" t="s">
        <v>32</v>
      </c>
      <c r="I251" s="82" t="s">
        <v>284</v>
      </c>
      <c r="J251" s="41" t="s">
        <v>2</v>
      </c>
      <c r="K251" s="14">
        <v>3</v>
      </c>
      <c r="L251" s="8" t="s">
        <v>358</v>
      </c>
      <c r="M251" s="8" t="s">
        <v>188</v>
      </c>
      <c r="N251" s="34" t="s">
        <v>626</v>
      </c>
      <c r="O251" s="6">
        <v>44490</v>
      </c>
      <c r="P251" s="8">
        <f>IF(ISBLANK(Гарантии!$O251), "Дата не указана", YEAR(Гарантии!$O251))</f>
        <v>2021</v>
      </c>
      <c r="Q251" s="6" t="str">
        <f ca="1">IF(OR(Гарантии!$R251&gt;=TODAY(),Гарантии!$S251&gt;=TODAY(),Гарантии!$T251&gt;=TODAY(),Гарантии!$U251&gt;=TODAY(),Гарантии!$V251&gt;=TODAY(),Гарантии!$W251&gt;=TODAY(),Гарантии!$X251&gt;=TODAY(),Гарантии!$Z251&gt;=TODAY(),Гарантии!$AB251&gt;=TODAY(),Гарантии!$AD251&gt;=TODAY(),Гарантии!$AC251&gt;=TODAY(),Гарантии!$Y251&gt;=TODAY(),Гарантии!$AA251&gt;=TODAY()),"Действует", "Окончена")</f>
        <v>Действует</v>
      </c>
      <c r="R251" s="6"/>
      <c r="S251" s="6"/>
      <c r="T251" s="6"/>
      <c r="U251" s="6">
        <v>45220</v>
      </c>
      <c r="V251" s="6"/>
      <c r="W251" s="6"/>
      <c r="X251" s="6"/>
      <c r="Y251" s="6"/>
      <c r="Z251" s="6">
        <v>46316</v>
      </c>
      <c r="AA251" s="6"/>
      <c r="AB251" s="6"/>
      <c r="AC251" s="6"/>
      <c r="AD251" s="6"/>
      <c r="AE251" s="153"/>
      <c r="AF251" s="156"/>
      <c r="AG251" s="155"/>
      <c r="AH251" s="155"/>
      <c r="AI251" s="33"/>
      <c r="AJ251" s="33"/>
      <c r="AK251" s="4"/>
      <c r="AL251" s="8" t="s">
        <v>76</v>
      </c>
      <c r="AM251" s="8"/>
    </row>
    <row r="252" spans="1:69" s="51" customFormat="1" ht="35.25" customHeight="1">
      <c r="A252" s="13">
        <v>244</v>
      </c>
      <c r="B252" s="8"/>
      <c r="C252" s="8"/>
      <c r="D252" s="8"/>
      <c r="E252" s="61" t="s">
        <v>908</v>
      </c>
      <c r="F252" s="2" t="s">
        <v>227</v>
      </c>
      <c r="G252" s="2" t="s">
        <v>224</v>
      </c>
      <c r="H252" s="8" t="s">
        <v>32</v>
      </c>
      <c r="I252" s="82" t="s">
        <v>285</v>
      </c>
      <c r="J252" s="41" t="s">
        <v>2</v>
      </c>
      <c r="K252" s="14">
        <v>2.0099999999999998</v>
      </c>
      <c r="L252" s="8" t="s">
        <v>359</v>
      </c>
      <c r="M252" s="8" t="s">
        <v>187</v>
      </c>
      <c r="N252" s="34" t="s">
        <v>625</v>
      </c>
      <c r="O252" s="6">
        <v>44512</v>
      </c>
      <c r="P252" s="8">
        <f>IF(ISBLANK(Гарантии!$O252), "Дата не указана", YEAR(Гарантии!$O252))</f>
        <v>2021</v>
      </c>
      <c r="Q252" s="6" t="str">
        <f ca="1">IF(OR(Гарантии!$R252&gt;=TODAY(),Гарантии!$S252&gt;=TODAY(),Гарантии!$T252&gt;=TODAY(),Гарантии!$U252&gt;=TODAY(),Гарантии!$V252&gt;=TODAY(),Гарантии!$W252&gt;=TODAY(),Гарантии!$X252&gt;=TODAY(),Гарантии!$Z252&gt;=TODAY(),Гарантии!$AB252&gt;=TODAY(),Гарантии!$AD252&gt;=TODAY(),Гарантии!$AC252&gt;=TODAY(),Гарантии!$Y252&gt;=TODAY(),Гарантии!$AA252&gt;=TODAY()),"Действует", "Окончена")</f>
        <v>Действует</v>
      </c>
      <c r="R252" s="6"/>
      <c r="S252" s="6"/>
      <c r="T252" s="6"/>
      <c r="U252" s="6">
        <v>45242</v>
      </c>
      <c r="V252" s="6"/>
      <c r="W252" s="6"/>
      <c r="X252" s="6">
        <v>46338</v>
      </c>
      <c r="Y252" s="6"/>
      <c r="Z252" s="6">
        <v>46338</v>
      </c>
      <c r="AA252" s="6"/>
      <c r="AB252" s="6"/>
      <c r="AC252" s="6"/>
      <c r="AD252" s="6"/>
      <c r="AE252" s="153"/>
      <c r="AF252" s="156"/>
      <c r="AG252" s="155"/>
      <c r="AH252" s="155"/>
      <c r="AI252" s="33"/>
      <c r="AJ252" s="33"/>
      <c r="AK252" s="4"/>
      <c r="AL252" s="8" t="s">
        <v>76</v>
      </c>
      <c r="AM252" s="8"/>
    </row>
    <row r="253" spans="1:69" s="3" customFormat="1" ht="28">
      <c r="A253" s="13">
        <v>245</v>
      </c>
      <c r="B253" s="8"/>
      <c r="C253" s="8"/>
      <c r="D253" s="8"/>
      <c r="E253" s="61" t="s">
        <v>905</v>
      </c>
      <c r="F253" s="2" t="s">
        <v>227</v>
      </c>
      <c r="G253" s="2" t="s">
        <v>224</v>
      </c>
      <c r="H253" s="8" t="s">
        <v>32</v>
      </c>
      <c r="I253" s="82" t="s">
        <v>283</v>
      </c>
      <c r="J253" s="41" t="s">
        <v>2</v>
      </c>
      <c r="K253" s="14">
        <v>3</v>
      </c>
      <c r="L253" s="8" t="s">
        <v>189</v>
      </c>
      <c r="M253" s="8" t="s">
        <v>187</v>
      </c>
      <c r="N253" s="34" t="s">
        <v>625</v>
      </c>
      <c r="O253" s="6">
        <v>44525</v>
      </c>
      <c r="P253" s="8">
        <f>IF(ISBLANK(Гарантии!$O253), "Дата не указана", YEAR(Гарантии!$O253))</f>
        <v>2021</v>
      </c>
      <c r="Q253" s="6" t="str">
        <f ca="1">IF(OR(Гарантии!$R253&gt;=TODAY(),Гарантии!$S253&gt;=TODAY(),Гарантии!$T253&gt;=TODAY(),Гарантии!$U253&gt;=TODAY(),Гарантии!$V253&gt;=TODAY(),Гарантии!$W253&gt;=TODAY(),Гарантии!$X253&gt;=TODAY(),Гарантии!$Z253&gt;=TODAY(),Гарантии!$AB253&gt;=TODAY(),Гарантии!$AD253&gt;=TODAY(),Гарантии!$AC253&gt;=TODAY(),Гарантии!$Y253&gt;=TODAY(),Гарантии!$AA253&gt;=TODAY()),"Действует", "Окончена")</f>
        <v>Действует</v>
      </c>
      <c r="R253" s="6"/>
      <c r="S253" s="6"/>
      <c r="T253" s="6"/>
      <c r="U253" s="6">
        <v>45255</v>
      </c>
      <c r="V253" s="6"/>
      <c r="W253" s="6">
        <v>46716</v>
      </c>
      <c r="X253" s="6"/>
      <c r="Y253" s="6"/>
      <c r="Z253" s="6">
        <v>46351</v>
      </c>
      <c r="AA253" s="6"/>
      <c r="AB253" s="6"/>
      <c r="AC253" s="6"/>
      <c r="AD253" s="6"/>
      <c r="AE253" s="153"/>
      <c r="AF253" s="156"/>
      <c r="AG253" s="155"/>
      <c r="AH253" s="155"/>
      <c r="AI253" s="33"/>
      <c r="AJ253" s="33"/>
      <c r="AK253" s="4"/>
      <c r="AL253" s="8" t="s">
        <v>76</v>
      </c>
      <c r="AM253" s="8"/>
      <c r="AN253" s="74"/>
      <c r="AO253" s="74"/>
      <c r="AP253" s="75"/>
      <c r="AQ253" s="69"/>
      <c r="AR253" s="76"/>
      <c r="AS253" s="69"/>
      <c r="AU253" s="77"/>
      <c r="AV253" s="69"/>
      <c r="AW253" s="78"/>
      <c r="AX253" s="78"/>
      <c r="AY253" s="67"/>
      <c r="BA253" s="74"/>
      <c r="BB253" s="74"/>
      <c r="BC253" s="74"/>
      <c r="BD253" s="74"/>
      <c r="BE253" s="74"/>
      <c r="BF253" s="74"/>
      <c r="BG253" s="74"/>
      <c r="BH253" s="75"/>
      <c r="BI253" s="69"/>
      <c r="BJ253" s="76"/>
      <c r="BK253" s="69"/>
      <c r="BM253" s="77"/>
      <c r="BN253" s="69"/>
      <c r="BO253" s="78"/>
      <c r="BP253" s="78"/>
      <c r="BQ253" s="67"/>
    </row>
    <row r="254" spans="1:69" s="3" customFormat="1" ht="28">
      <c r="A254" s="13">
        <v>246</v>
      </c>
      <c r="B254" s="46" t="s">
        <v>815</v>
      </c>
      <c r="C254" s="46"/>
      <c r="D254" s="46"/>
      <c r="E254" s="61" t="s">
        <v>1002</v>
      </c>
      <c r="F254" s="2" t="s">
        <v>227</v>
      </c>
      <c r="G254" s="2" t="s">
        <v>224</v>
      </c>
      <c r="H254" s="8" t="s">
        <v>34</v>
      </c>
      <c r="I254" s="82" t="s">
        <v>310</v>
      </c>
      <c r="J254" s="8" t="s">
        <v>190</v>
      </c>
      <c r="K254" s="14">
        <v>3.83</v>
      </c>
      <c r="L254" s="8" t="s">
        <v>362</v>
      </c>
      <c r="M254" s="4" t="s">
        <v>86</v>
      </c>
      <c r="N254" s="46" t="s">
        <v>630</v>
      </c>
      <c r="O254" s="6">
        <v>44508</v>
      </c>
      <c r="P254" s="8">
        <f>IF(ISBLANK(Гарантии!$O254), "Дата не указана", YEAR(Гарантии!$O254))</f>
        <v>2021</v>
      </c>
      <c r="Q254" s="6" t="str">
        <f ca="1">IF(OR(Гарантии!$R254&gt;=TODAY(),Гарантии!$S254&gt;=TODAY(),Гарантии!$T254&gt;=TODAY(),Гарантии!$U254&gt;=TODAY(),Гарантии!$V254&gt;=TODAY(),Гарантии!$W254&gt;=TODAY(),Гарантии!$X254&gt;=TODAY(),Гарантии!$Z254&gt;=TODAY(),Гарантии!$AB254&gt;=TODAY(),Гарантии!$AD254&gt;=TODAY(),Гарантии!$AC254&gt;=TODAY(),Гарантии!$Y254&gt;=TODAY(),Гарантии!$AA254&gt;=TODAY()),"Действует", "Окончена")</f>
        <v>Действует</v>
      </c>
      <c r="R254" s="6"/>
      <c r="S254" s="6"/>
      <c r="T254" s="6"/>
      <c r="U254" s="6">
        <v>45969</v>
      </c>
      <c r="V254" s="6"/>
      <c r="W254" s="6"/>
      <c r="X254" s="6"/>
      <c r="Y254" s="6"/>
      <c r="Z254" s="6">
        <v>46334</v>
      </c>
      <c r="AA254" s="6"/>
      <c r="AB254" s="6">
        <v>44873</v>
      </c>
      <c r="AC254" s="6"/>
      <c r="AD254" s="6"/>
      <c r="AE254" s="153"/>
      <c r="AF254" s="156"/>
      <c r="AG254" s="155"/>
      <c r="AH254" s="155"/>
      <c r="AI254" s="33"/>
      <c r="AJ254" s="13"/>
      <c r="AK254" s="52"/>
      <c r="AL254" s="4" t="s">
        <v>1638</v>
      </c>
      <c r="AM254" s="8"/>
      <c r="AN254" s="74"/>
      <c r="AO254" s="74"/>
      <c r="AP254" s="75"/>
      <c r="AQ254" s="69"/>
      <c r="AR254" s="76"/>
      <c r="AS254" s="69"/>
      <c r="AU254" s="77"/>
      <c r="AV254" s="69"/>
      <c r="AW254" s="78"/>
      <c r="AX254" s="78"/>
      <c r="AY254" s="67"/>
      <c r="BA254" s="74"/>
      <c r="BB254" s="74"/>
      <c r="BC254" s="74"/>
      <c r="BD254" s="74"/>
      <c r="BE254" s="74"/>
      <c r="BF254" s="74"/>
      <c r="BG254" s="74"/>
      <c r="BH254" s="75"/>
      <c r="BI254" s="69"/>
      <c r="BJ254" s="76"/>
      <c r="BK254" s="69"/>
      <c r="BM254" s="77"/>
      <c r="BN254" s="69"/>
      <c r="BO254" s="78"/>
      <c r="BP254" s="78"/>
      <c r="BQ254" s="67"/>
    </row>
    <row r="255" spans="1:69" s="3" customFormat="1" ht="28">
      <c r="A255" s="13">
        <v>247</v>
      </c>
      <c r="B255" s="8"/>
      <c r="C255" s="8"/>
      <c r="D255" s="8"/>
      <c r="E255" s="61" t="s">
        <v>1003</v>
      </c>
      <c r="F255" s="2" t="s">
        <v>227</v>
      </c>
      <c r="G255" s="2" t="s">
        <v>224</v>
      </c>
      <c r="H255" s="8" t="s">
        <v>34</v>
      </c>
      <c r="I255" s="92" t="s">
        <v>286</v>
      </c>
      <c r="J255" s="41" t="s">
        <v>2</v>
      </c>
      <c r="K255" s="45">
        <v>1.542</v>
      </c>
      <c r="L255" s="72" t="s">
        <v>363</v>
      </c>
      <c r="M255" s="4" t="s">
        <v>86</v>
      </c>
      <c r="N255" s="46" t="s">
        <v>631</v>
      </c>
      <c r="O255" s="6">
        <v>44526</v>
      </c>
      <c r="P255" s="8">
        <f>IF(ISBLANK(Гарантии!$O255), "Дата не указана", YEAR(Гарантии!$O255))</f>
        <v>2021</v>
      </c>
      <c r="Q255" s="6" t="str">
        <f ca="1">IF(OR(Гарантии!$R255&gt;=TODAY(),Гарантии!$S255&gt;=TODAY(),Гарантии!$T255&gt;=TODAY(),Гарантии!$U255&gt;=TODAY(),Гарантии!$V255&gt;=TODAY(),Гарантии!$W255&gt;=TODAY(),Гарантии!$X255&gt;=TODAY(),Гарантии!$Z255&gt;=TODAY(),Гарантии!$AB255&gt;=TODAY(),Гарантии!$AD255&gt;=TODAY(),Гарантии!$AC255&gt;=TODAY(),Гарантии!$Y255&gt;=TODAY(),Гарантии!$AA255&gt;=TODAY()),"Действует", "Окончена")</f>
        <v>Действует</v>
      </c>
      <c r="R255" s="6"/>
      <c r="S255" s="6"/>
      <c r="T255" s="6"/>
      <c r="U255" s="6">
        <v>45256</v>
      </c>
      <c r="V255" s="6"/>
      <c r="W255" s="6"/>
      <c r="X255" s="6"/>
      <c r="Y255" s="6"/>
      <c r="Z255" s="6">
        <v>46352</v>
      </c>
      <c r="AA255" s="6"/>
      <c r="AB255" s="6"/>
      <c r="AC255" s="6"/>
      <c r="AD255" s="6"/>
      <c r="AE255" s="153"/>
      <c r="AF255" s="156"/>
      <c r="AG255" s="155"/>
      <c r="AH255" s="155"/>
      <c r="AI255" s="33"/>
      <c r="AJ255" s="13"/>
      <c r="AK255" s="52"/>
      <c r="AL255" s="4" t="s">
        <v>1638</v>
      </c>
      <c r="AM255" s="8"/>
    </row>
    <row r="256" spans="1:69" s="3" customFormat="1" ht="63" customHeight="1">
      <c r="A256" s="13">
        <v>248</v>
      </c>
      <c r="B256" s="34"/>
      <c r="C256" s="34"/>
      <c r="D256" s="34"/>
      <c r="E256" s="61" t="s">
        <v>829</v>
      </c>
      <c r="F256" s="2" t="s">
        <v>227</v>
      </c>
      <c r="G256" s="2" t="s">
        <v>224</v>
      </c>
      <c r="H256" s="34" t="s">
        <v>35</v>
      </c>
      <c r="I256" s="82" t="s">
        <v>110</v>
      </c>
      <c r="J256" s="41" t="s">
        <v>2</v>
      </c>
      <c r="K256" s="14">
        <v>1.0669999999999999</v>
      </c>
      <c r="L256" s="8" t="s">
        <v>194</v>
      </c>
      <c r="M256" s="1" t="s">
        <v>27</v>
      </c>
      <c r="N256" s="46" t="s">
        <v>673</v>
      </c>
      <c r="O256" s="6">
        <v>44368</v>
      </c>
      <c r="P256" s="8">
        <f>IF(ISBLANK(Гарантии!$O256), "Дата не указана", YEAR(Гарантии!$O256))</f>
        <v>2021</v>
      </c>
      <c r="Q256" s="6" t="str">
        <f ca="1">IF(OR(Гарантии!$R256&gt;=TODAY(),Гарантии!$S256&gt;=TODAY(),Гарантии!$T256&gt;=TODAY(),Гарантии!$U256&gt;=TODAY(),Гарантии!$V256&gt;=TODAY(),Гарантии!$W256&gt;=TODAY(),Гарантии!$X256&gt;=TODAY(),Гарантии!$Z256&gt;=TODAY(),Гарантии!$AB256&gt;=TODAY(),Гарантии!$AD256&gt;=TODAY(),Гарантии!$AC256&gt;=TODAY(),Гарантии!$Y256&gt;=TODAY(),Гарантии!$AA256&gt;=TODAY()),"Действует", "Окончена")</f>
        <v>Действует</v>
      </c>
      <c r="R256" s="6"/>
      <c r="S256" s="6"/>
      <c r="T256" s="6"/>
      <c r="U256" s="6">
        <v>45098</v>
      </c>
      <c r="V256" s="6"/>
      <c r="W256" s="6">
        <v>46559</v>
      </c>
      <c r="X256" s="6"/>
      <c r="Y256" s="6"/>
      <c r="Z256" s="6">
        <v>46194</v>
      </c>
      <c r="AA256" s="6"/>
      <c r="AB256" s="6"/>
      <c r="AC256" s="6"/>
      <c r="AD256" s="6"/>
      <c r="AE256" s="153"/>
      <c r="AF256" s="156"/>
      <c r="AG256" s="155"/>
      <c r="AH256" s="155"/>
      <c r="AI256" s="33"/>
      <c r="AJ256" s="33"/>
      <c r="AK256" s="8"/>
      <c r="AL256" s="4" t="s">
        <v>179</v>
      </c>
      <c r="AM256" s="8"/>
    </row>
    <row r="257" spans="1:52" s="3" customFormat="1" ht="63" customHeight="1">
      <c r="A257" s="13">
        <v>249</v>
      </c>
      <c r="B257" s="34"/>
      <c r="C257" s="34"/>
      <c r="D257" s="34"/>
      <c r="E257" s="61" t="s">
        <v>827</v>
      </c>
      <c r="F257" s="2" t="s">
        <v>227</v>
      </c>
      <c r="G257" s="2" t="s">
        <v>224</v>
      </c>
      <c r="H257" s="34" t="s">
        <v>35</v>
      </c>
      <c r="I257" s="82" t="s">
        <v>293</v>
      </c>
      <c r="J257" s="41" t="s">
        <v>2</v>
      </c>
      <c r="K257" s="14">
        <v>5.9329999999999998</v>
      </c>
      <c r="L257" s="8" t="s">
        <v>195</v>
      </c>
      <c r="M257" s="8" t="s">
        <v>172</v>
      </c>
      <c r="N257" s="34" t="s">
        <v>674</v>
      </c>
      <c r="O257" s="6">
        <v>44433</v>
      </c>
      <c r="P257" s="8">
        <f>IF(ISBLANK(Гарантии!$O257), "Дата не указана", YEAR(Гарантии!$O257))</f>
        <v>2021</v>
      </c>
      <c r="Q257" s="6" t="str">
        <f ca="1">IF(OR(Гарантии!$R257&gt;=TODAY(),Гарантии!$S257&gt;=TODAY(),Гарантии!$T257&gt;=TODAY(),Гарантии!$U257&gt;=TODAY(),Гарантии!$V257&gt;=TODAY(),Гарантии!$W257&gt;=TODAY(),Гарантии!$X257&gt;=TODAY(),Гарантии!$Z257&gt;=TODAY(),Гарантии!$AB257&gt;=TODAY(),Гарантии!$AD257&gt;=TODAY(),Гарантии!$AC257&gt;=TODAY(),Гарантии!$Y257&gt;=TODAY(),Гарантии!$AA257&gt;=TODAY()),"Действует", "Окончена")</f>
        <v>Действует</v>
      </c>
      <c r="R257" s="6"/>
      <c r="S257" s="6"/>
      <c r="T257" s="6"/>
      <c r="U257" s="6">
        <v>45163</v>
      </c>
      <c r="V257" s="6"/>
      <c r="W257" s="6">
        <v>46624</v>
      </c>
      <c r="X257" s="6"/>
      <c r="Y257" s="6"/>
      <c r="Z257" s="6">
        <v>46259</v>
      </c>
      <c r="AA257" s="6"/>
      <c r="AB257" s="6"/>
      <c r="AC257" s="6"/>
      <c r="AD257" s="6"/>
      <c r="AE257" s="153"/>
      <c r="AF257" s="156"/>
      <c r="AG257" s="155"/>
      <c r="AH257" s="155"/>
      <c r="AI257" s="33"/>
      <c r="AJ257" s="33"/>
      <c r="AK257" s="8"/>
      <c r="AL257" s="4" t="s">
        <v>179</v>
      </c>
      <c r="AM257" s="8"/>
    </row>
    <row r="258" spans="1:52" s="3" customFormat="1" ht="38.25" customHeight="1">
      <c r="A258" s="13">
        <v>250</v>
      </c>
      <c r="B258" s="34"/>
      <c r="C258" s="34"/>
      <c r="D258" s="34"/>
      <c r="E258" s="61" t="s">
        <v>828</v>
      </c>
      <c r="F258" s="2" t="s">
        <v>227</v>
      </c>
      <c r="G258" s="2" t="s">
        <v>224</v>
      </c>
      <c r="H258" s="34" t="s">
        <v>35</v>
      </c>
      <c r="I258" s="82" t="s">
        <v>157</v>
      </c>
      <c r="J258" s="8" t="s">
        <v>102</v>
      </c>
      <c r="K258" s="14">
        <v>5</v>
      </c>
      <c r="L258" s="8" t="s">
        <v>470</v>
      </c>
      <c r="M258" s="8" t="s">
        <v>172</v>
      </c>
      <c r="N258" s="34" t="s">
        <v>674</v>
      </c>
      <c r="O258" s="6">
        <v>44519</v>
      </c>
      <c r="P258" s="8">
        <f>IF(ISBLANK(Гарантии!$O258), "Дата не указана", YEAR(Гарантии!$O258))</f>
        <v>2021</v>
      </c>
      <c r="Q258" s="6" t="str">
        <f ca="1">IF(OR(Гарантии!$R258&gt;=TODAY(),Гарантии!$S258&gt;=TODAY(),Гарантии!$T258&gt;=TODAY(),Гарантии!$U258&gt;=TODAY(),Гарантии!$V258&gt;=TODAY(),Гарантии!$W258&gt;=TODAY(),Гарантии!$X258&gt;=TODAY(),Гарантии!$Z258&gt;=TODAY(),Гарантии!$AB258&gt;=TODAY(),Гарантии!$AD258&gt;=TODAY(),Гарантии!$AC258&gt;=TODAY(),Гарантии!$Y258&gt;=TODAY(),Гарантии!$AA258&gt;=TODAY()),"Действует", "Окончена")</f>
        <v>Действует</v>
      </c>
      <c r="R258" s="6"/>
      <c r="S258" s="6"/>
      <c r="T258" s="6"/>
      <c r="U258" s="6">
        <v>45980</v>
      </c>
      <c r="V258" s="6"/>
      <c r="W258" s="6">
        <v>46710</v>
      </c>
      <c r="X258" s="6"/>
      <c r="Y258" s="6"/>
      <c r="Z258" s="6">
        <v>46345</v>
      </c>
      <c r="AA258" s="6"/>
      <c r="AB258" s="6">
        <v>44670</v>
      </c>
      <c r="AC258" s="6"/>
      <c r="AD258" s="6"/>
      <c r="AE258" s="153"/>
      <c r="AF258" s="156"/>
      <c r="AG258" s="155"/>
      <c r="AH258" s="155"/>
      <c r="AI258" s="33"/>
      <c r="AJ258" s="33"/>
      <c r="AK258" s="8"/>
      <c r="AL258" s="4" t="s">
        <v>179</v>
      </c>
      <c r="AM258" s="8"/>
      <c r="AN258" s="74"/>
      <c r="AO258" s="74"/>
      <c r="AP258" s="74"/>
      <c r="AQ258" s="75"/>
      <c r="AR258" s="69"/>
      <c r="AS258" s="76"/>
      <c r="AT258" s="69"/>
      <c r="AV258" s="77"/>
      <c r="AW258" s="69"/>
      <c r="AX258" s="78"/>
      <c r="AY258" s="78"/>
      <c r="AZ258" s="67"/>
    </row>
    <row r="259" spans="1:52" s="3" customFormat="1" ht="54" customHeight="1">
      <c r="A259" s="13">
        <v>251</v>
      </c>
      <c r="B259" s="19"/>
      <c r="C259" s="19"/>
      <c r="D259" s="19"/>
      <c r="E259" s="61" t="s">
        <v>834</v>
      </c>
      <c r="F259" s="2" t="s">
        <v>227</v>
      </c>
      <c r="G259" s="2" t="s">
        <v>224</v>
      </c>
      <c r="H259" s="19" t="s">
        <v>46</v>
      </c>
      <c r="I259" s="82" t="s">
        <v>295</v>
      </c>
      <c r="J259" s="8" t="s">
        <v>102</v>
      </c>
      <c r="K259" s="14">
        <v>2</v>
      </c>
      <c r="L259" s="8" t="s">
        <v>393</v>
      </c>
      <c r="M259" s="8" t="s">
        <v>92</v>
      </c>
      <c r="N259" s="34" t="s">
        <v>680</v>
      </c>
      <c r="O259" s="6">
        <v>44435</v>
      </c>
      <c r="P259" s="8">
        <f>IF(ISBLANK(Гарантии!$O259), "Дата не указана", YEAR(Гарантии!$O259))</f>
        <v>2021</v>
      </c>
      <c r="Q259" s="6" t="str">
        <f ca="1">IF(OR(Гарантии!$R259&gt;=TODAY(),Гарантии!$S259&gt;=TODAY(),Гарантии!$T259&gt;=TODAY(),Гарантии!$U259&gt;=TODAY(),Гарантии!$V259&gt;=TODAY(),Гарантии!$W259&gt;=TODAY(),Гарантии!$X259&gt;=TODAY(),Гарантии!$Z259&gt;=TODAY(),Гарантии!$AB259&gt;=TODAY(),Гарантии!$AD259&gt;=TODAY(),Гарантии!$AC259&gt;=TODAY(),Гарантии!$Y259&gt;=TODAY(),Гарантии!$AA259&gt;=TODAY()),"Действует", "Окончена")</f>
        <v>Действует</v>
      </c>
      <c r="R259" s="6"/>
      <c r="S259" s="6"/>
      <c r="T259" s="6">
        <v>45896</v>
      </c>
      <c r="U259" s="6"/>
      <c r="V259" s="6"/>
      <c r="W259" s="6"/>
      <c r="X259" s="6">
        <v>46261</v>
      </c>
      <c r="Y259" s="6"/>
      <c r="Z259" s="6">
        <v>46261</v>
      </c>
      <c r="AA259" s="6"/>
      <c r="AB259" s="6"/>
      <c r="AC259" s="6"/>
      <c r="AD259" s="6"/>
      <c r="AE259" s="153"/>
      <c r="AF259" s="154"/>
      <c r="AG259" s="155"/>
      <c r="AH259" s="155"/>
      <c r="AI259" s="33"/>
      <c r="AJ259" s="33"/>
      <c r="AK259" s="52"/>
      <c r="AL259" s="8" t="s">
        <v>48</v>
      </c>
      <c r="AM259" s="19"/>
    </row>
    <row r="260" spans="1:52" s="3" customFormat="1" ht="57.75" customHeight="1">
      <c r="A260" s="13">
        <v>252</v>
      </c>
      <c r="B260" s="19"/>
      <c r="C260" s="19"/>
      <c r="D260" s="19"/>
      <c r="E260" s="19"/>
      <c r="F260" s="19"/>
      <c r="G260" s="2" t="s">
        <v>224</v>
      </c>
      <c r="H260" s="19" t="s">
        <v>46</v>
      </c>
      <c r="I260" s="90" t="s">
        <v>111</v>
      </c>
      <c r="J260" s="8" t="s">
        <v>102</v>
      </c>
      <c r="K260" s="42">
        <v>1.0880000000000001</v>
      </c>
      <c r="L260" s="41" t="s">
        <v>466</v>
      </c>
      <c r="M260" s="8" t="s">
        <v>172</v>
      </c>
      <c r="N260" s="34" t="s">
        <v>681</v>
      </c>
      <c r="O260" s="6">
        <v>44536</v>
      </c>
      <c r="P260" s="8">
        <f>IF(ISBLANK(Гарантии!$O260), "Дата не указана", YEAR(Гарантии!$O260))</f>
        <v>2021</v>
      </c>
      <c r="Q260" s="6" t="str">
        <f ca="1">IF(OR(Гарантии!$R260&gt;=TODAY(),Гарантии!$S260&gt;=TODAY(),Гарантии!$T260&gt;=TODAY(),Гарантии!$U260&gt;=TODAY(),Гарантии!$V260&gt;=TODAY(),Гарантии!$W260&gt;=TODAY(),Гарантии!$X260&gt;=TODAY(),Гарантии!$Z260&gt;=TODAY(),Гарантии!$AB260&gt;=TODAY(),Гарантии!$AD260&gt;=TODAY(),Гарантии!$AC260&gt;=TODAY(),Гарантии!$Y260&gt;=TODAY(),Гарантии!$AA260&gt;=TODAY()),"Действует", "Окончена")</f>
        <v>Действует</v>
      </c>
      <c r="R260" s="6"/>
      <c r="S260" s="6"/>
      <c r="T260" s="6">
        <v>45997</v>
      </c>
      <c r="U260" s="6"/>
      <c r="V260" s="6"/>
      <c r="W260" s="6"/>
      <c r="X260" s="6"/>
      <c r="Y260" s="6"/>
      <c r="Z260" s="6">
        <v>46362</v>
      </c>
      <c r="AA260" s="6"/>
      <c r="AB260" s="6">
        <v>44718</v>
      </c>
      <c r="AC260" s="6"/>
      <c r="AD260" s="6"/>
      <c r="AE260" s="158"/>
      <c r="AF260" s="154"/>
      <c r="AG260" s="155"/>
      <c r="AH260" s="155"/>
      <c r="AI260" s="33"/>
      <c r="AJ260" s="33"/>
      <c r="AK260" s="52"/>
      <c r="AL260" s="8" t="s">
        <v>48</v>
      </c>
      <c r="AM260" s="19"/>
    </row>
    <row r="261" spans="1:52" s="3" customFormat="1" ht="57.75" customHeight="1">
      <c r="A261" s="13">
        <v>253</v>
      </c>
      <c r="B261" s="19"/>
      <c r="C261" s="19"/>
      <c r="D261" s="19"/>
      <c r="E261" s="19"/>
      <c r="F261" s="19"/>
      <c r="G261" s="2" t="s">
        <v>224</v>
      </c>
      <c r="H261" s="19" t="s">
        <v>46</v>
      </c>
      <c r="I261" s="82" t="s">
        <v>242</v>
      </c>
      <c r="J261" s="8" t="s">
        <v>102</v>
      </c>
      <c r="K261" s="14">
        <v>7.0039999999999996</v>
      </c>
      <c r="L261" s="8" t="s">
        <v>485</v>
      </c>
      <c r="M261" s="8" t="s">
        <v>172</v>
      </c>
      <c r="N261" s="8" t="s">
        <v>679</v>
      </c>
      <c r="O261" s="6">
        <v>44550</v>
      </c>
      <c r="P261" s="8">
        <f>IF(ISBLANK(Гарантии!$O261), "Дата не указана", YEAR(Гарантии!$O261))</f>
        <v>2021</v>
      </c>
      <c r="Q261" s="6" t="str">
        <f ca="1">IF(OR(Гарантии!$R261&gt;=TODAY(),Гарантии!$S261&gt;=TODAY(),Гарантии!$T261&gt;=TODAY(),Гарантии!$U261&gt;=TODAY(),Гарантии!$V261&gt;=TODAY(),Гарантии!$W261&gt;=TODAY(),Гарантии!$X261&gt;=TODAY(),Гарантии!$Z261&gt;=TODAY(),Гарантии!$AB261&gt;=TODAY(),Гарантии!$AD261&gt;=TODAY(),Гарантии!$AC261&gt;=TODAY(),Гарантии!$Y261&gt;=TODAY(),Гарантии!$AA261&gt;=TODAY()),"Действует", "Окончена")</f>
        <v>Действует</v>
      </c>
      <c r="R261" s="6"/>
      <c r="S261" s="6"/>
      <c r="T261" s="6"/>
      <c r="U261" s="6">
        <v>46011</v>
      </c>
      <c r="V261" s="6"/>
      <c r="W261" s="6"/>
      <c r="X261" s="6">
        <v>46376</v>
      </c>
      <c r="Y261" s="6"/>
      <c r="Z261" s="6">
        <v>46376</v>
      </c>
      <c r="AA261" s="6"/>
      <c r="AB261" s="6">
        <v>44732</v>
      </c>
      <c r="AC261" s="6"/>
      <c r="AD261" s="6">
        <v>47472</v>
      </c>
      <c r="AE261" s="158"/>
      <c r="AF261" s="154"/>
      <c r="AG261" s="155"/>
      <c r="AH261" s="155"/>
      <c r="AI261" s="33"/>
      <c r="AJ261" s="33"/>
      <c r="AK261" s="52"/>
      <c r="AL261" s="8" t="s">
        <v>48</v>
      </c>
      <c r="AM261" s="19"/>
    </row>
    <row r="262" spans="1:52" s="51" customFormat="1" ht="63" customHeight="1">
      <c r="A262" s="13">
        <v>254</v>
      </c>
      <c r="B262" s="19"/>
      <c r="C262" s="19"/>
      <c r="D262" s="19"/>
      <c r="E262" s="61" t="s">
        <v>843</v>
      </c>
      <c r="F262" s="2" t="s">
        <v>227</v>
      </c>
      <c r="G262" s="2" t="s">
        <v>224</v>
      </c>
      <c r="H262" s="19" t="s">
        <v>14</v>
      </c>
      <c r="I262" s="82" t="s">
        <v>298</v>
      </c>
      <c r="J262" s="41" t="s">
        <v>2</v>
      </c>
      <c r="K262" s="14">
        <v>1.5</v>
      </c>
      <c r="L262" s="8" t="s">
        <v>394</v>
      </c>
      <c r="M262" s="8" t="s">
        <v>172</v>
      </c>
      <c r="N262" s="34" t="s">
        <v>601</v>
      </c>
      <c r="O262" s="6">
        <v>44403</v>
      </c>
      <c r="P262" s="8">
        <f>IF(ISBLANK(Гарантии!$O262), "Дата не указана", YEAR(Гарантии!$O262))</f>
        <v>2021</v>
      </c>
      <c r="Q262" s="6" t="str">
        <f ca="1">IF(OR(Гарантии!$R262&gt;=TODAY(),Гарантии!$S262&gt;=TODAY(),Гарантии!$T262&gt;=TODAY(),Гарантии!$U262&gt;=TODAY(),Гарантии!$V262&gt;=TODAY(),Гарантии!$W262&gt;=TODAY(),Гарантии!$X262&gt;=TODAY(),Гарантии!$Z262&gt;=TODAY(),Гарантии!$AB262&gt;=TODAY(),Гарантии!$AD262&gt;=TODAY(),Гарантии!$AC262&gt;=TODAY(),Гарантии!$Y262&gt;=TODAY(),Гарантии!$AA262&gt;=TODAY()),"Действует", "Окончена")</f>
        <v>Действует</v>
      </c>
      <c r="R262" s="6"/>
      <c r="S262" s="6"/>
      <c r="T262" s="6"/>
      <c r="U262" s="6">
        <v>45133</v>
      </c>
      <c r="V262" s="6"/>
      <c r="W262" s="6"/>
      <c r="X262" s="6"/>
      <c r="Y262" s="6"/>
      <c r="Z262" s="6">
        <v>46229</v>
      </c>
      <c r="AA262" s="6"/>
      <c r="AB262" s="6"/>
      <c r="AC262" s="6"/>
      <c r="AD262" s="6"/>
      <c r="AE262" s="153"/>
      <c r="AF262" s="154"/>
      <c r="AG262" s="155"/>
      <c r="AH262" s="155"/>
      <c r="AI262" s="33"/>
      <c r="AJ262" s="13"/>
      <c r="AK262" s="52"/>
      <c r="AL262" s="8" t="s">
        <v>49</v>
      </c>
      <c r="AM262" s="8"/>
    </row>
    <row r="263" spans="1:52" s="3" customFormat="1" ht="35.25" customHeight="1">
      <c r="A263" s="13">
        <v>255</v>
      </c>
      <c r="B263" s="19"/>
      <c r="C263" s="19"/>
      <c r="D263" s="19"/>
      <c r="E263" s="61" t="s">
        <v>844</v>
      </c>
      <c r="F263" s="2" t="s">
        <v>227</v>
      </c>
      <c r="G263" s="2" t="s">
        <v>224</v>
      </c>
      <c r="H263" s="19" t="s">
        <v>14</v>
      </c>
      <c r="I263" s="82" t="s">
        <v>297</v>
      </c>
      <c r="J263" s="8" t="s">
        <v>102</v>
      </c>
      <c r="K263" s="14">
        <v>1.6879999999999999</v>
      </c>
      <c r="L263" s="8" t="s">
        <v>395</v>
      </c>
      <c r="M263" s="8" t="s">
        <v>103</v>
      </c>
      <c r="N263" s="34" t="s">
        <v>688</v>
      </c>
      <c r="O263" s="6">
        <v>44490</v>
      </c>
      <c r="P263" s="8">
        <f>IF(ISBLANK(Гарантии!$O263), "Дата не указана", YEAR(Гарантии!$O263))</f>
        <v>2021</v>
      </c>
      <c r="Q263" s="6" t="str">
        <f ca="1">IF(OR(Гарантии!$R263&gt;=TODAY(),Гарантии!$S263&gt;=TODAY(),Гарантии!$T263&gt;=TODAY(),Гарантии!$U263&gt;=TODAY(),Гарантии!$V263&gt;=TODAY(),Гарантии!$W263&gt;=TODAY(),Гарантии!$X263&gt;=TODAY(),Гарантии!$Z263&gt;=TODAY(),Гарантии!$AB263&gt;=TODAY(),Гарантии!$AD263&gt;=TODAY(),Гарантии!$AC263&gt;=TODAY(),Гарантии!$Y263&gt;=TODAY(),Гарантии!$AA263&gt;=TODAY()),"Действует", "Окончена")</f>
        <v>Действует</v>
      </c>
      <c r="R263" s="6"/>
      <c r="S263" s="6"/>
      <c r="T263" s="6"/>
      <c r="U263" s="6">
        <v>45951</v>
      </c>
      <c r="V263" s="6"/>
      <c r="W263" s="6">
        <v>46681</v>
      </c>
      <c r="X263" s="6"/>
      <c r="Y263" s="6"/>
      <c r="Z263" s="6">
        <v>46316</v>
      </c>
      <c r="AA263" s="6"/>
      <c r="AB263" s="6">
        <v>44672</v>
      </c>
      <c r="AC263" s="6"/>
      <c r="AD263" s="6"/>
      <c r="AE263" s="153"/>
      <c r="AF263" s="154"/>
      <c r="AG263" s="155"/>
      <c r="AH263" s="155"/>
      <c r="AI263" s="33"/>
      <c r="AJ263" s="13"/>
      <c r="AK263" s="52"/>
      <c r="AL263" s="8" t="s">
        <v>49</v>
      </c>
      <c r="AM263" s="8"/>
    </row>
    <row r="264" spans="1:52" s="3" customFormat="1" ht="56">
      <c r="A264" s="13">
        <v>256</v>
      </c>
      <c r="B264" s="2" t="s">
        <v>815</v>
      </c>
      <c r="C264" s="2"/>
      <c r="D264" s="2"/>
      <c r="E264" s="8" t="s">
        <v>863</v>
      </c>
      <c r="F264" s="2" t="s">
        <v>227</v>
      </c>
      <c r="G264" s="2" t="s">
        <v>224</v>
      </c>
      <c r="H264" s="2" t="s">
        <v>21</v>
      </c>
      <c r="I264" s="82" t="s">
        <v>254</v>
      </c>
      <c r="J264" s="8" t="s">
        <v>102</v>
      </c>
      <c r="K264" s="14">
        <v>5.7640000000000002</v>
      </c>
      <c r="L264" s="8" t="s">
        <v>455</v>
      </c>
      <c r="M264" s="8" t="s">
        <v>140</v>
      </c>
      <c r="N264" s="34" t="s">
        <v>702</v>
      </c>
      <c r="O264" s="6">
        <v>44424</v>
      </c>
      <c r="P264" s="8">
        <f>IF(ISBLANK(Гарантии!$O264), "Дата не указана", YEAR(Гарантии!$O264))</f>
        <v>2021</v>
      </c>
      <c r="Q264" s="6" t="str">
        <f ca="1">IF(OR(Гарантии!$R264&gt;=TODAY(),Гарантии!$S264&gt;=TODAY(),Гарантии!$T264&gt;=TODAY(),Гарантии!$U264&gt;=TODAY(),Гарантии!$V264&gt;=TODAY(),Гарантии!$W264&gt;=TODAY(),Гарантии!$X264&gt;=TODAY(),Гарантии!$Z264&gt;=TODAY(),Гарантии!$AB264&gt;=TODAY(),Гарантии!$AD264&gt;=TODAY(),Гарантии!$AC264&gt;=TODAY(),Гарантии!$Y264&gt;=TODAY(),Гарантии!$AA264&gt;=TODAY()),"Действует", "Окончена")</f>
        <v>Действует</v>
      </c>
      <c r="R264" s="6"/>
      <c r="S264" s="6"/>
      <c r="T264" s="6"/>
      <c r="U264" s="6">
        <v>45885</v>
      </c>
      <c r="V264" s="6"/>
      <c r="W264" s="6"/>
      <c r="X264" s="6">
        <v>46250</v>
      </c>
      <c r="Y264" s="6"/>
      <c r="Z264" s="6">
        <v>46250</v>
      </c>
      <c r="AA264" s="6"/>
      <c r="AB264" s="6">
        <v>44789</v>
      </c>
      <c r="AC264" s="6"/>
      <c r="AD264" s="6">
        <v>47346</v>
      </c>
      <c r="AE264" s="153"/>
      <c r="AF264" s="154"/>
      <c r="AG264" s="154"/>
      <c r="AH264" s="155"/>
      <c r="AI264" s="33"/>
      <c r="AJ264" s="33"/>
      <c r="AK264" s="4"/>
      <c r="AL264" s="8" t="s">
        <v>175</v>
      </c>
      <c r="AM264" s="1"/>
    </row>
    <row r="265" spans="1:52" s="3" customFormat="1" ht="70.5" customHeight="1">
      <c r="A265" s="13">
        <v>257</v>
      </c>
      <c r="B265" s="2" t="s">
        <v>815</v>
      </c>
      <c r="C265" s="2"/>
      <c r="D265" s="2"/>
      <c r="E265" s="8" t="s">
        <v>864</v>
      </c>
      <c r="F265" s="2" t="s">
        <v>227</v>
      </c>
      <c r="G265" s="2" t="s">
        <v>224</v>
      </c>
      <c r="H265" s="2" t="s">
        <v>21</v>
      </c>
      <c r="I265" s="82" t="s">
        <v>254</v>
      </c>
      <c r="J265" s="8" t="s">
        <v>102</v>
      </c>
      <c r="K265" s="14">
        <v>3.7570000000000001</v>
      </c>
      <c r="L265" s="8" t="s">
        <v>402</v>
      </c>
      <c r="M265" s="8" t="s">
        <v>172</v>
      </c>
      <c r="N265" s="34" t="s">
        <v>703</v>
      </c>
      <c r="O265" s="6">
        <v>44491</v>
      </c>
      <c r="P265" s="8">
        <f>IF(ISBLANK(Гарантии!$O265), "Дата не указана", YEAR(Гарантии!$O265))</f>
        <v>2021</v>
      </c>
      <c r="Q265" s="6" t="str">
        <f ca="1">IF(OR(Гарантии!$R265&gt;=TODAY(),Гарантии!$S265&gt;=TODAY(),Гарантии!$T265&gt;=TODAY(),Гарантии!$U265&gt;=TODAY(),Гарантии!$V265&gt;=TODAY(),Гарантии!$W265&gt;=TODAY(),Гарантии!$X265&gt;=TODAY(),Гарантии!$Z265&gt;=TODAY(),Гарантии!$AB265&gt;=TODAY(),Гарантии!$AD265&gt;=TODAY(),Гарантии!$AC265&gt;=TODAY(),Гарантии!$Y265&gt;=TODAY(),Гарантии!$AA265&gt;=TODAY()),"Действует", "Окончена")</f>
        <v>Действует</v>
      </c>
      <c r="R265" s="6"/>
      <c r="S265" s="6"/>
      <c r="T265" s="6"/>
      <c r="U265" s="6">
        <v>45952</v>
      </c>
      <c r="V265" s="6"/>
      <c r="W265" s="6"/>
      <c r="X265" s="6"/>
      <c r="Y265" s="6"/>
      <c r="Z265" s="6">
        <v>46317</v>
      </c>
      <c r="AA265" s="6"/>
      <c r="AB265" s="6">
        <v>44856</v>
      </c>
      <c r="AC265" s="6"/>
      <c r="AD265" s="6"/>
      <c r="AE265" s="153"/>
      <c r="AF265" s="154"/>
      <c r="AG265" s="155"/>
      <c r="AH265" s="155"/>
      <c r="AI265" s="33"/>
      <c r="AJ265" s="33"/>
      <c r="AK265" s="4"/>
      <c r="AL265" s="8" t="s">
        <v>175</v>
      </c>
      <c r="AM265" s="1"/>
    </row>
    <row r="266" spans="1:52" s="3" customFormat="1" ht="70.5" customHeight="1">
      <c r="A266" s="13">
        <v>258</v>
      </c>
      <c r="B266" s="2"/>
      <c r="C266" s="2"/>
      <c r="D266" s="2"/>
      <c r="E266" s="8" t="s">
        <v>870</v>
      </c>
      <c r="F266" s="2" t="s">
        <v>227</v>
      </c>
      <c r="G266" s="2" t="s">
        <v>224</v>
      </c>
      <c r="H266" s="2" t="s">
        <v>11</v>
      </c>
      <c r="I266" s="82" t="s">
        <v>94</v>
      </c>
      <c r="J266" s="41" t="s">
        <v>2</v>
      </c>
      <c r="K266" s="14">
        <v>2.0019999999999998</v>
      </c>
      <c r="L266" s="8" t="s">
        <v>198</v>
      </c>
      <c r="M266" s="8" t="s">
        <v>197</v>
      </c>
      <c r="N266" s="34" t="s">
        <v>707</v>
      </c>
      <c r="O266" s="6">
        <v>44400</v>
      </c>
      <c r="P266" s="8">
        <f>IF(ISBLANK(Гарантии!$O266), "Дата не указана", YEAR(Гарантии!$O266))</f>
        <v>2021</v>
      </c>
      <c r="Q266" s="6" t="str">
        <f ca="1">IF(OR(Гарантии!$R266&gt;=TODAY(),Гарантии!$S266&gt;=TODAY(),Гарантии!$T266&gt;=TODAY(),Гарантии!$U266&gt;=TODAY(),Гарантии!$V266&gt;=TODAY(),Гарантии!$W266&gt;=TODAY(),Гарантии!$X266&gt;=TODAY(),Гарантии!$Z266&gt;=TODAY(),Гарантии!$AB266&gt;=TODAY(),Гарантии!$AD266&gt;=TODAY(),Гарантии!$AC266&gt;=TODAY(),Гарантии!$Y266&gt;=TODAY(),Гарантии!$AA266&gt;=TODAY()),"Действует", "Окончена")</f>
        <v>Действует</v>
      </c>
      <c r="R266" s="6"/>
      <c r="S266" s="6"/>
      <c r="T266" s="6"/>
      <c r="U266" s="6">
        <v>45130</v>
      </c>
      <c r="V266" s="6"/>
      <c r="W266" s="6"/>
      <c r="X266" s="6"/>
      <c r="Y266" s="6"/>
      <c r="Z266" s="6">
        <v>46226</v>
      </c>
      <c r="AA266" s="6"/>
      <c r="AB266" s="6"/>
      <c r="AC266" s="6"/>
      <c r="AD266" s="6"/>
      <c r="AE266" s="153"/>
      <c r="AF266" s="154"/>
      <c r="AG266" s="155"/>
      <c r="AH266" s="155"/>
      <c r="AI266" s="33"/>
      <c r="AJ266" s="33"/>
      <c r="AK266" s="4"/>
      <c r="AL266" s="8" t="s">
        <v>1641</v>
      </c>
      <c r="AM266" s="19"/>
    </row>
    <row r="267" spans="1:52" s="3" customFormat="1" ht="70.5" customHeight="1">
      <c r="A267" s="13">
        <v>259</v>
      </c>
      <c r="B267" s="2"/>
      <c r="C267" s="2"/>
      <c r="D267" s="2"/>
      <c r="E267" s="8" t="s">
        <v>869</v>
      </c>
      <c r="F267" s="2" t="s">
        <v>227</v>
      </c>
      <c r="G267" s="2" t="s">
        <v>224</v>
      </c>
      <c r="H267" s="2" t="s">
        <v>11</v>
      </c>
      <c r="I267" s="82" t="s">
        <v>302</v>
      </c>
      <c r="J267" s="41" t="s">
        <v>2</v>
      </c>
      <c r="K267" s="14">
        <v>2</v>
      </c>
      <c r="L267" s="8" t="s">
        <v>196</v>
      </c>
      <c r="M267" s="8" t="s">
        <v>140</v>
      </c>
      <c r="N267" s="34" t="s">
        <v>654</v>
      </c>
      <c r="O267" s="6">
        <v>44482</v>
      </c>
      <c r="P267" s="8">
        <f>IF(ISBLANK(Гарантии!$O267), "Дата не указана", YEAR(Гарантии!$O267))</f>
        <v>2021</v>
      </c>
      <c r="Q267" s="6" t="str">
        <f ca="1">IF(OR(Гарантии!$R267&gt;=TODAY(),Гарантии!$S267&gt;=TODAY(),Гарантии!$T267&gt;=TODAY(),Гарантии!$U267&gt;=TODAY(),Гарантии!$V267&gt;=TODAY(),Гарантии!$W267&gt;=TODAY(),Гарантии!$X267&gt;=TODAY(),Гарантии!$Z267&gt;=TODAY(),Гарантии!$AB267&gt;=TODAY(),Гарантии!$AD267&gt;=TODAY(),Гарантии!$AC267&gt;=TODAY(),Гарантии!$Y267&gt;=TODAY(),Гарантии!$AA267&gt;=TODAY()),"Действует", "Окончена")</f>
        <v>Действует</v>
      </c>
      <c r="R267" s="6"/>
      <c r="S267" s="6"/>
      <c r="T267" s="6"/>
      <c r="U267" s="6">
        <v>45212</v>
      </c>
      <c r="V267" s="6"/>
      <c r="W267" s="6">
        <v>46673</v>
      </c>
      <c r="X267" s="6"/>
      <c r="Y267" s="6"/>
      <c r="Z267" s="6">
        <v>46308</v>
      </c>
      <c r="AA267" s="6"/>
      <c r="AB267" s="6"/>
      <c r="AC267" s="6"/>
      <c r="AD267" s="6">
        <v>47404</v>
      </c>
      <c r="AE267" s="153"/>
      <c r="AF267" s="154"/>
      <c r="AG267" s="155"/>
      <c r="AH267" s="155"/>
      <c r="AI267" s="33"/>
      <c r="AJ267" s="33"/>
      <c r="AK267" s="4"/>
      <c r="AL267" s="8" t="s">
        <v>1641</v>
      </c>
      <c r="AM267" s="19"/>
    </row>
    <row r="268" spans="1:52" s="3" customFormat="1" ht="70.5" customHeight="1">
      <c r="A268" s="13">
        <v>260</v>
      </c>
      <c r="B268" s="2"/>
      <c r="C268" s="2"/>
      <c r="D268" s="2"/>
      <c r="E268" s="8"/>
      <c r="F268" s="2"/>
      <c r="G268" s="2" t="s">
        <v>224</v>
      </c>
      <c r="H268" s="2" t="s">
        <v>36</v>
      </c>
      <c r="I268" s="82" t="s">
        <v>304</v>
      </c>
      <c r="J268" s="41" t="s">
        <v>2</v>
      </c>
      <c r="K268" s="14">
        <v>4.1980000000000004</v>
      </c>
      <c r="L268" s="8" t="s">
        <v>408</v>
      </c>
      <c r="M268" s="8" t="s">
        <v>172</v>
      </c>
      <c r="N268" s="34" t="s">
        <v>711</v>
      </c>
      <c r="O268" s="6">
        <v>44469</v>
      </c>
      <c r="P268" s="8">
        <f>IF(ISBLANK(Гарантии!$O268), "Дата не указана", YEAR(Гарантии!$O268))</f>
        <v>2021</v>
      </c>
      <c r="Q268" s="6" t="str">
        <f ca="1">IF(OR(Гарантии!$R268&gt;=TODAY(),Гарантии!$S268&gt;=TODAY(),Гарантии!$T268&gt;=TODAY(),Гарантии!$U268&gt;=TODAY(),Гарантии!$V268&gt;=TODAY(),Гарантии!$W268&gt;=TODAY(),Гарантии!$X268&gt;=TODAY(),Гарантии!$Z268&gt;=TODAY(),Гарантии!$AB268&gt;=TODAY(),Гарантии!$AD268&gt;=TODAY(),Гарантии!$AC268&gt;=TODAY(),Гарантии!$Y268&gt;=TODAY(),Гарантии!$AA268&gt;=TODAY()),"Действует", "Окончена")</f>
        <v>Действует</v>
      </c>
      <c r="R268" s="6"/>
      <c r="S268" s="6"/>
      <c r="T268" s="6"/>
      <c r="U268" s="6">
        <v>45199</v>
      </c>
      <c r="V268" s="6"/>
      <c r="W268" s="6"/>
      <c r="X268" s="6"/>
      <c r="Y268" s="6"/>
      <c r="Z268" s="6">
        <v>46295</v>
      </c>
      <c r="AA268" s="6"/>
      <c r="AB268" s="6"/>
      <c r="AC268" s="6"/>
      <c r="AD268" s="6"/>
      <c r="AE268" s="159"/>
      <c r="AF268" s="156"/>
      <c r="AG268" s="155"/>
      <c r="AH268" s="155"/>
      <c r="AI268" s="33"/>
      <c r="AJ268" s="33"/>
      <c r="AK268" s="4"/>
      <c r="AL268" s="8" t="s">
        <v>76</v>
      </c>
      <c r="AM268" s="19"/>
    </row>
    <row r="269" spans="1:52" s="3" customFormat="1" ht="70.5" customHeight="1">
      <c r="A269" s="13">
        <v>261</v>
      </c>
      <c r="B269" s="2"/>
      <c r="C269" s="144"/>
      <c r="D269" s="144"/>
      <c r="E269" s="133" t="s">
        <v>872</v>
      </c>
      <c r="F269" s="2" t="s">
        <v>227</v>
      </c>
      <c r="G269" s="2" t="s">
        <v>224</v>
      </c>
      <c r="H269" s="2" t="s">
        <v>36</v>
      </c>
      <c r="I269" s="82" t="s">
        <v>282</v>
      </c>
      <c r="J269" s="8" t="s">
        <v>102</v>
      </c>
      <c r="K269" s="14">
        <v>3</v>
      </c>
      <c r="L269" s="8" t="s">
        <v>406</v>
      </c>
      <c r="M269" s="8" t="s">
        <v>172</v>
      </c>
      <c r="N269" s="34" t="s">
        <v>710</v>
      </c>
      <c r="O269" s="6">
        <v>44484</v>
      </c>
      <c r="P269" s="8">
        <f>IF(ISBLANK(Гарантии!$O269), "Дата не указана", YEAR(Гарантии!$O269))</f>
        <v>2021</v>
      </c>
      <c r="Q269" s="6" t="str">
        <f ca="1">IF(OR(Гарантии!$R269&gt;=TODAY(),Гарантии!$S269&gt;=TODAY(),Гарантии!$T269&gt;=TODAY(),Гарантии!$U269&gt;=TODAY(),Гарантии!$V269&gt;=TODAY(),Гарантии!$W269&gt;=TODAY(),Гарантии!$X269&gt;=TODAY(),Гарантии!$Z269&gt;=TODAY(),Гарантии!$AB269&gt;=TODAY(),Гарантии!$AD269&gt;=TODAY(),Гарантии!$AC269&gt;=TODAY(),Гарантии!$Y269&gt;=TODAY(),Гарантии!$AA269&gt;=TODAY()),"Действует", "Окончена")</f>
        <v>Действует</v>
      </c>
      <c r="R269" s="6"/>
      <c r="S269" s="6"/>
      <c r="T269" s="6"/>
      <c r="U269" s="6">
        <v>45214</v>
      </c>
      <c r="V269" s="6"/>
      <c r="W269" s="6"/>
      <c r="X269" s="6"/>
      <c r="Y269" s="6"/>
      <c r="Z269" s="6">
        <v>46310</v>
      </c>
      <c r="AA269" s="6"/>
      <c r="AB269" s="6"/>
      <c r="AC269" s="6"/>
      <c r="AD269" s="6"/>
      <c r="AE269" s="159"/>
      <c r="AF269" s="162"/>
      <c r="AG269" s="155"/>
      <c r="AH269" s="155"/>
      <c r="AI269" s="33"/>
      <c r="AJ269" s="33"/>
      <c r="AK269" s="4"/>
      <c r="AL269" s="8" t="s">
        <v>76</v>
      </c>
      <c r="AM269" s="19"/>
    </row>
    <row r="270" spans="1:52" s="3" customFormat="1" ht="70.5" customHeight="1">
      <c r="A270" s="13">
        <v>262</v>
      </c>
      <c r="B270" s="2"/>
      <c r="C270" s="2"/>
      <c r="D270" s="2"/>
      <c r="E270" s="8" t="s">
        <v>871</v>
      </c>
      <c r="F270" s="2" t="s">
        <v>227</v>
      </c>
      <c r="G270" s="2" t="s">
        <v>224</v>
      </c>
      <c r="H270" s="2" t="s">
        <v>36</v>
      </c>
      <c r="I270" s="82" t="s">
        <v>303</v>
      </c>
      <c r="J270" s="41" t="s">
        <v>2</v>
      </c>
      <c r="K270" s="14">
        <v>7</v>
      </c>
      <c r="L270" s="8" t="s">
        <v>407</v>
      </c>
      <c r="M270" s="8" t="s">
        <v>172</v>
      </c>
      <c r="N270" s="34" t="s">
        <v>711</v>
      </c>
      <c r="O270" s="6">
        <v>44484</v>
      </c>
      <c r="P270" s="8">
        <f>IF(ISBLANK(Гарантии!$O270), "Дата не указана", YEAR(Гарантии!$O270))</f>
        <v>2021</v>
      </c>
      <c r="Q270" s="6" t="str">
        <f ca="1">IF(OR(Гарантии!$R270&gt;=TODAY(),Гарантии!$S270&gt;=TODAY(),Гарантии!$T270&gt;=TODAY(),Гарантии!$U270&gt;=TODAY(),Гарантии!$V270&gt;=TODAY(),Гарантии!$W270&gt;=TODAY(),Гарантии!$X270&gt;=TODAY(),Гарантии!$Z270&gt;=TODAY(),Гарантии!$AB270&gt;=TODAY(),Гарантии!$AD270&gt;=TODAY(),Гарантии!$AC270&gt;=TODAY(),Гарантии!$Y270&gt;=TODAY(),Гарантии!$AA270&gt;=TODAY()),"Действует", "Окончена")</f>
        <v>Действует</v>
      </c>
      <c r="R270" s="6"/>
      <c r="S270" s="6"/>
      <c r="T270" s="6"/>
      <c r="U270" s="6">
        <v>45214</v>
      </c>
      <c r="V270" s="6"/>
      <c r="W270" s="6">
        <v>46675</v>
      </c>
      <c r="X270" s="6"/>
      <c r="Y270" s="6"/>
      <c r="Z270" s="6">
        <v>46310</v>
      </c>
      <c r="AA270" s="6"/>
      <c r="AB270" s="6"/>
      <c r="AC270" s="6"/>
      <c r="AD270" s="6"/>
      <c r="AE270" s="159"/>
      <c r="AF270" s="162"/>
      <c r="AG270" s="155"/>
      <c r="AH270" s="155"/>
      <c r="AI270" s="33"/>
      <c r="AJ270" s="33"/>
      <c r="AK270" s="4"/>
      <c r="AL270" s="8" t="s">
        <v>76</v>
      </c>
      <c r="AM270" s="19"/>
    </row>
    <row r="271" spans="1:52" s="51" customFormat="1" ht="33" customHeight="1">
      <c r="A271" s="13">
        <v>263</v>
      </c>
      <c r="B271" s="8"/>
      <c r="C271" s="8"/>
      <c r="D271" s="8"/>
      <c r="E271" s="61" t="s">
        <v>876</v>
      </c>
      <c r="F271" s="2" t="s">
        <v>227</v>
      </c>
      <c r="G271" s="2" t="s">
        <v>224</v>
      </c>
      <c r="H271" s="8" t="s">
        <v>38</v>
      </c>
      <c r="I271" s="82" t="s">
        <v>309</v>
      </c>
      <c r="J271" s="41" t="s">
        <v>2</v>
      </c>
      <c r="K271" s="14">
        <v>4</v>
      </c>
      <c r="L271" s="8" t="s">
        <v>421</v>
      </c>
      <c r="M271" s="1" t="s">
        <v>27</v>
      </c>
      <c r="N271" s="34" t="s">
        <v>739</v>
      </c>
      <c r="O271" s="6">
        <v>44445</v>
      </c>
      <c r="P271" s="8">
        <f>IF(ISBLANK(Гарантии!$O271), "Дата не указана", YEAR(Гарантии!$O271))</f>
        <v>2021</v>
      </c>
      <c r="Q271" s="6" t="str">
        <f ca="1">IF(OR(Гарантии!$R271&gt;=TODAY(),Гарантии!$S271&gt;=TODAY(),Гарантии!$T271&gt;=TODAY(),Гарантии!$U271&gt;=TODAY(),Гарантии!$V271&gt;=TODAY(),Гарантии!$W271&gt;=TODAY(),Гарантии!$X271&gt;=TODAY(),Гарантии!$Z271&gt;=TODAY(),Гарантии!$AB271&gt;=TODAY(),Гарантии!$AD271&gt;=TODAY(),Гарантии!$AC271&gt;=TODAY(),Гарантии!$Y271&gt;=TODAY(),Гарантии!$AA271&gt;=TODAY()),"Действует", "Окончена")</f>
        <v>Действует</v>
      </c>
      <c r="R271" s="6"/>
      <c r="S271" s="6"/>
      <c r="T271" s="6"/>
      <c r="U271" s="6">
        <v>45175</v>
      </c>
      <c r="V271" s="6"/>
      <c r="W271" s="6"/>
      <c r="X271" s="6"/>
      <c r="Y271" s="6"/>
      <c r="Z271" s="6">
        <v>46271</v>
      </c>
      <c r="AA271" s="6"/>
      <c r="AB271" s="6"/>
      <c r="AC271" s="6"/>
      <c r="AD271" s="6"/>
      <c r="AE271" s="153"/>
      <c r="AF271" s="156"/>
      <c r="AG271" s="124"/>
      <c r="AH271" s="155"/>
      <c r="AI271" s="33"/>
      <c r="AJ271" s="13"/>
      <c r="AK271" s="52"/>
      <c r="AL271" s="4" t="s">
        <v>100</v>
      </c>
      <c r="AM271" s="1"/>
    </row>
    <row r="272" spans="1:52" s="3" customFormat="1" ht="84">
      <c r="A272" s="13">
        <v>264</v>
      </c>
      <c r="B272" s="46" t="s">
        <v>815</v>
      </c>
      <c r="C272" s="46"/>
      <c r="D272" s="46"/>
      <c r="E272" s="61" t="s">
        <v>877</v>
      </c>
      <c r="F272" s="2" t="s">
        <v>227</v>
      </c>
      <c r="G272" s="2" t="s">
        <v>224</v>
      </c>
      <c r="H272" s="8" t="s">
        <v>38</v>
      </c>
      <c r="I272" s="82" t="s">
        <v>310</v>
      </c>
      <c r="J272" s="41" t="s">
        <v>2</v>
      </c>
      <c r="K272" s="14">
        <v>5</v>
      </c>
      <c r="L272" s="8" t="s">
        <v>437</v>
      </c>
      <c r="M272" s="8" t="s">
        <v>208</v>
      </c>
      <c r="N272" s="34" t="s">
        <v>738</v>
      </c>
      <c r="O272" s="6">
        <v>44497</v>
      </c>
      <c r="P272" s="8">
        <f>IF(ISBLANK(Гарантии!$O272), "Дата не указана", YEAR(Гарантии!$O272))</f>
        <v>2021</v>
      </c>
      <c r="Q272" s="6" t="str">
        <f ca="1">IF(OR(Гарантии!$R272&gt;=TODAY(),Гарантии!$S272&gt;=TODAY(),Гарантии!$T272&gt;=TODAY(),Гарантии!$U272&gt;=TODAY(),Гарантии!$V272&gt;=TODAY(),Гарантии!$W272&gt;=TODAY(),Гарантии!$X272&gt;=TODAY(),Гарантии!$Z272&gt;=TODAY(),Гарантии!$AB272&gt;=TODAY(),Гарантии!$AD272&gt;=TODAY(),Гарантии!$AC272&gt;=TODAY(),Гарантии!$Y272&gt;=TODAY(),Гарантии!$AA272&gt;=TODAY()),"Действует", "Окончена")</f>
        <v>Действует</v>
      </c>
      <c r="R272" s="6"/>
      <c r="S272" s="6"/>
      <c r="T272" s="6"/>
      <c r="U272" s="6">
        <v>45227</v>
      </c>
      <c r="V272" s="6"/>
      <c r="W272" s="6"/>
      <c r="X272" s="6"/>
      <c r="Y272" s="6"/>
      <c r="Z272" s="6">
        <v>46323</v>
      </c>
      <c r="AA272" s="6"/>
      <c r="AB272" s="6"/>
      <c r="AC272" s="6"/>
      <c r="AD272" s="6"/>
      <c r="AE272" s="153"/>
      <c r="AF272" s="156"/>
      <c r="AG272" s="124"/>
      <c r="AH272" s="155"/>
      <c r="AI272" s="33"/>
      <c r="AJ272" s="13"/>
      <c r="AK272" s="52"/>
      <c r="AL272" s="4" t="s">
        <v>100</v>
      </c>
      <c r="AM272" s="1"/>
    </row>
    <row r="273" spans="1:39" s="3" customFormat="1" ht="36" customHeight="1">
      <c r="A273" s="13">
        <v>265</v>
      </c>
      <c r="B273" s="8"/>
      <c r="C273" s="8"/>
      <c r="D273" s="8"/>
      <c r="E273" s="61" t="s">
        <v>886</v>
      </c>
      <c r="F273" s="2" t="s">
        <v>227</v>
      </c>
      <c r="G273" s="2" t="s">
        <v>224</v>
      </c>
      <c r="H273" s="8" t="s">
        <v>15</v>
      </c>
      <c r="I273" s="90" t="s">
        <v>233</v>
      </c>
      <c r="J273" s="8" t="s">
        <v>190</v>
      </c>
      <c r="K273" s="14">
        <v>2.0009999999999999</v>
      </c>
      <c r="L273" s="8" t="s">
        <v>428</v>
      </c>
      <c r="M273" s="8" t="s">
        <v>172</v>
      </c>
      <c r="N273" s="34" t="s">
        <v>751</v>
      </c>
      <c r="O273" s="6">
        <v>44439</v>
      </c>
      <c r="P273" s="8">
        <f>IF(ISBLANK(Гарантии!$O273), "Дата не указана", YEAR(Гарантии!$O273))</f>
        <v>2021</v>
      </c>
      <c r="Q273" s="6" t="str">
        <f ca="1">IF(OR(Гарантии!$R273&gt;=TODAY(),Гарантии!$S273&gt;=TODAY(),Гарантии!$T273&gt;=TODAY(),Гарантии!$U273&gt;=TODAY(),Гарантии!$V273&gt;=TODAY(),Гарантии!$W273&gt;=TODAY(),Гарантии!$X273&gt;=TODAY(),Гарантии!$Z273&gt;=TODAY(),Гарантии!$AB273&gt;=TODAY(),Гарантии!$AD273&gt;=TODAY(),Гарантии!$AC273&gt;=TODAY(),Гарантии!$Y273&gt;=TODAY(),Гарантии!$AA273&gt;=TODAY()),"Действует", "Окончена")</f>
        <v>Действует</v>
      </c>
      <c r="R273" s="6"/>
      <c r="S273" s="6"/>
      <c r="T273" s="6"/>
      <c r="U273" s="6">
        <v>45900</v>
      </c>
      <c r="V273" s="6"/>
      <c r="W273" s="6"/>
      <c r="X273" s="6">
        <v>46265</v>
      </c>
      <c r="Y273" s="6"/>
      <c r="Z273" s="6">
        <v>46265</v>
      </c>
      <c r="AA273" s="6"/>
      <c r="AB273" s="6">
        <v>44804</v>
      </c>
      <c r="AC273" s="6"/>
      <c r="AD273" s="6"/>
      <c r="AE273" s="153"/>
      <c r="AF273" s="156"/>
      <c r="AG273" s="155"/>
      <c r="AH273" s="155"/>
      <c r="AI273" s="33"/>
      <c r="AJ273" s="33"/>
      <c r="AK273" s="8"/>
      <c r="AL273" s="8" t="s">
        <v>47</v>
      </c>
      <c r="AM273" s="8"/>
    </row>
    <row r="274" spans="1:39" s="3" customFormat="1" ht="28">
      <c r="A274" s="13">
        <v>266</v>
      </c>
      <c r="B274" s="8"/>
      <c r="C274" s="8"/>
      <c r="D274" s="8"/>
      <c r="E274" s="61" t="s">
        <v>887</v>
      </c>
      <c r="F274" s="2" t="s">
        <v>227</v>
      </c>
      <c r="G274" s="2" t="s">
        <v>224</v>
      </c>
      <c r="H274" s="8" t="s">
        <v>15</v>
      </c>
      <c r="I274" s="82" t="s">
        <v>279</v>
      </c>
      <c r="J274" s="41" t="s">
        <v>2</v>
      </c>
      <c r="K274" s="14">
        <v>3.5009999999999999</v>
      </c>
      <c r="L274" s="8" t="s">
        <v>429</v>
      </c>
      <c r="M274" s="8" t="s">
        <v>172</v>
      </c>
      <c r="N274" s="34" t="s">
        <v>601</v>
      </c>
      <c r="O274" s="6">
        <v>44439</v>
      </c>
      <c r="P274" s="8">
        <f>IF(ISBLANK(Гарантии!$O274), "Дата не указана", YEAR(Гарантии!$O274))</f>
        <v>2021</v>
      </c>
      <c r="Q274" s="6" t="str">
        <f ca="1">IF(OR(Гарантии!$R274&gt;=TODAY(),Гарантии!$S274&gt;=TODAY(),Гарантии!$T274&gt;=TODAY(),Гарантии!$U274&gt;=TODAY(),Гарантии!$V274&gt;=TODAY(),Гарантии!$W274&gt;=TODAY(),Гарантии!$X274&gt;=TODAY(),Гарантии!$Z274&gt;=TODAY(),Гарантии!$AB274&gt;=TODAY(),Гарантии!$AD274&gt;=TODAY(),Гарантии!$AC274&gt;=TODAY(),Гарантии!$Y274&gt;=TODAY(),Гарантии!$AA274&gt;=TODAY()),"Действует", "Окончена")</f>
        <v>Действует</v>
      </c>
      <c r="R274" s="6"/>
      <c r="S274" s="6"/>
      <c r="T274" s="6"/>
      <c r="U274" s="6">
        <v>45169</v>
      </c>
      <c r="V274" s="6"/>
      <c r="W274" s="6">
        <v>46630</v>
      </c>
      <c r="X274" s="6"/>
      <c r="Y274" s="6"/>
      <c r="Z274" s="6">
        <v>46265</v>
      </c>
      <c r="AA274" s="6"/>
      <c r="AB274" s="6"/>
      <c r="AC274" s="6"/>
      <c r="AD274" s="6"/>
      <c r="AE274" s="153"/>
      <c r="AF274" s="156"/>
      <c r="AG274" s="155"/>
      <c r="AH274" s="155"/>
      <c r="AI274" s="33"/>
      <c r="AJ274" s="33"/>
      <c r="AK274" s="8"/>
      <c r="AL274" s="8" t="s">
        <v>47</v>
      </c>
      <c r="AM274" s="8"/>
    </row>
    <row r="275" spans="1:39" s="3" customFormat="1" ht="28">
      <c r="A275" s="13">
        <v>267</v>
      </c>
      <c r="B275" s="8"/>
      <c r="C275" s="8"/>
      <c r="D275" s="8"/>
      <c r="E275" s="61" t="s">
        <v>887</v>
      </c>
      <c r="F275" s="2" t="s">
        <v>227</v>
      </c>
      <c r="G275" s="2" t="s">
        <v>224</v>
      </c>
      <c r="H275" s="8" t="s">
        <v>15</v>
      </c>
      <c r="I275" s="82" t="s">
        <v>279</v>
      </c>
      <c r="J275" s="8" t="s">
        <v>2</v>
      </c>
      <c r="K275" s="70">
        <v>3.0009999999999999</v>
      </c>
      <c r="L275" s="8" t="s">
        <v>431</v>
      </c>
      <c r="M275" s="34" t="s">
        <v>103</v>
      </c>
      <c r="N275" s="34" t="s">
        <v>752</v>
      </c>
      <c r="O275" s="6">
        <v>44494</v>
      </c>
      <c r="P275" s="8">
        <f>IF(ISBLANK(Гарантии!$O275), "Дата не указана", YEAR(Гарантии!$O275))</f>
        <v>2021</v>
      </c>
      <c r="Q275" s="6" t="str">
        <f ca="1">IF(OR(Гарантии!$R275&gt;=TODAY(),Гарантии!$S275&gt;=TODAY(),Гарантии!$T275&gt;=TODAY(),Гарантии!$U275&gt;=TODAY(),Гарантии!$V275&gt;=TODAY(),Гарантии!$W275&gt;=TODAY(),Гарантии!$X275&gt;=TODAY(),Гарантии!$Z275&gt;=TODAY(),Гарантии!$AB275&gt;=TODAY(),Гарантии!$AD275&gt;=TODAY(),Гарантии!$AC275&gt;=TODAY(),Гарантии!$Y275&gt;=TODAY(),Гарантии!$AA275&gt;=TODAY()),"Действует", "Окончена")</f>
        <v>Действует</v>
      </c>
      <c r="R275" s="6"/>
      <c r="S275" s="6"/>
      <c r="T275" s="6"/>
      <c r="U275" s="6">
        <v>45224</v>
      </c>
      <c r="V275" s="6"/>
      <c r="W275" s="6">
        <v>46685</v>
      </c>
      <c r="X275" s="6"/>
      <c r="Y275" s="6"/>
      <c r="Z275" s="6">
        <v>46320</v>
      </c>
      <c r="AA275" s="6"/>
      <c r="AB275" s="6"/>
      <c r="AC275" s="6"/>
      <c r="AD275" s="6"/>
      <c r="AE275" s="153"/>
      <c r="AF275" s="156"/>
      <c r="AG275" s="155"/>
      <c r="AH275" s="155"/>
      <c r="AI275" s="33"/>
      <c r="AJ275" s="33"/>
      <c r="AK275" s="8"/>
      <c r="AL275" s="8" t="s">
        <v>47</v>
      </c>
      <c r="AM275" s="8"/>
    </row>
    <row r="276" spans="1:39" s="3" customFormat="1" ht="36" customHeight="1">
      <c r="A276" s="13">
        <v>268</v>
      </c>
      <c r="B276" s="2" t="s">
        <v>815</v>
      </c>
      <c r="C276" s="2"/>
      <c r="D276" s="2"/>
      <c r="E276" s="61" t="s">
        <v>885</v>
      </c>
      <c r="F276" s="2" t="s">
        <v>227</v>
      </c>
      <c r="G276" s="2" t="s">
        <v>224</v>
      </c>
      <c r="H276" s="8" t="s">
        <v>15</v>
      </c>
      <c r="I276" s="82" t="s">
        <v>240</v>
      </c>
      <c r="J276" s="8" t="s">
        <v>102</v>
      </c>
      <c r="K276" s="14">
        <v>5</v>
      </c>
      <c r="L276" s="8" t="s">
        <v>427</v>
      </c>
      <c r="M276" s="8" t="s">
        <v>172</v>
      </c>
      <c r="N276" s="34" t="s">
        <v>750</v>
      </c>
      <c r="O276" s="6">
        <v>44498</v>
      </c>
      <c r="P276" s="8">
        <f>IF(ISBLANK(Гарантии!$O276), "Дата не указана", YEAR(Гарантии!$O276))</f>
        <v>2021</v>
      </c>
      <c r="Q276" s="6" t="str">
        <f ca="1">IF(OR(Гарантии!$R276&gt;=TODAY(),Гарантии!$S276&gt;=TODAY(),Гарантии!$T276&gt;=TODAY(),Гарантии!$U276&gt;=TODAY(),Гарантии!$V276&gt;=TODAY(),Гарантии!$W276&gt;=TODAY(),Гарантии!$X276&gt;=TODAY(),Гарантии!$Z276&gt;=TODAY(),Гарантии!$AB276&gt;=TODAY(),Гарантии!$AD276&gt;=TODAY(),Гарантии!$AC276&gt;=TODAY(),Гарантии!$Y276&gt;=TODAY(),Гарантии!$AA276&gt;=TODAY()),"Действует", "Окончена")</f>
        <v>Действует</v>
      </c>
      <c r="R276" s="6"/>
      <c r="S276" s="6"/>
      <c r="T276" s="6"/>
      <c r="U276" s="6">
        <v>45959</v>
      </c>
      <c r="V276" s="6"/>
      <c r="W276" s="6">
        <v>46689</v>
      </c>
      <c r="X276" s="6">
        <v>46324</v>
      </c>
      <c r="Y276" s="6"/>
      <c r="Z276" s="6">
        <v>46324</v>
      </c>
      <c r="AA276" s="6"/>
      <c r="AB276" s="6">
        <v>44863</v>
      </c>
      <c r="AC276" s="6"/>
      <c r="AD276" s="6"/>
      <c r="AE276" s="153"/>
      <c r="AF276" s="156"/>
      <c r="AG276" s="155"/>
      <c r="AH276" s="155"/>
      <c r="AI276" s="33"/>
      <c r="AJ276" s="33"/>
      <c r="AK276" s="8"/>
      <c r="AL276" s="8" t="s">
        <v>47</v>
      </c>
      <c r="AM276" s="8"/>
    </row>
    <row r="277" spans="1:39" ht="30.75" customHeight="1">
      <c r="A277" s="13">
        <v>269</v>
      </c>
      <c r="B277" s="8"/>
      <c r="C277" s="8"/>
      <c r="D277" s="8"/>
      <c r="E277" s="61" t="s">
        <v>887</v>
      </c>
      <c r="F277" s="2" t="s">
        <v>227</v>
      </c>
      <c r="G277" s="2" t="s">
        <v>224</v>
      </c>
      <c r="H277" s="8" t="s">
        <v>15</v>
      </c>
      <c r="I277" s="82" t="s">
        <v>279</v>
      </c>
      <c r="J277" s="8" t="s">
        <v>102</v>
      </c>
      <c r="K277" s="14">
        <v>2.0310000000000001</v>
      </c>
      <c r="L277" s="8" t="s">
        <v>430</v>
      </c>
      <c r="M277" s="8" t="s">
        <v>172</v>
      </c>
      <c r="N277" s="34" t="s">
        <v>601</v>
      </c>
      <c r="O277" s="6">
        <v>44498</v>
      </c>
      <c r="P277" s="8">
        <f>IF(ISBLANK(Гарантии!$O277), "Дата не указана", YEAR(Гарантии!$O277))</f>
        <v>2021</v>
      </c>
      <c r="Q277" s="6" t="str">
        <f ca="1">IF(OR(Гарантии!$R277&gt;=TODAY(),Гарантии!$S277&gt;=TODAY(),Гарантии!$T277&gt;=TODAY(),Гарантии!$U277&gt;=TODAY(),Гарантии!$V277&gt;=TODAY(),Гарантии!$W277&gt;=TODAY(),Гарантии!$X277&gt;=TODAY(),Гарантии!$Z277&gt;=TODAY(),Гарантии!$AB277&gt;=TODAY(),Гарантии!$AD277&gt;=TODAY(),Гарантии!$AC277&gt;=TODAY(),Гарантии!$Y277&gt;=TODAY(),Гарантии!$AA277&gt;=TODAY()),"Действует", "Окончена")</f>
        <v>Действует</v>
      </c>
      <c r="R277" s="6"/>
      <c r="S277" s="6"/>
      <c r="T277" s="6"/>
      <c r="U277" s="6">
        <v>45959</v>
      </c>
      <c r="V277" s="6"/>
      <c r="W277" s="6">
        <v>46689</v>
      </c>
      <c r="X277" s="6"/>
      <c r="Y277" s="6"/>
      <c r="Z277" s="6">
        <v>46324</v>
      </c>
      <c r="AA277" s="6"/>
      <c r="AB277" s="6">
        <v>44863</v>
      </c>
      <c r="AC277" s="6"/>
      <c r="AD277" s="6"/>
      <c r="AE277" s="153"/>
      <c r="AF277" s="156"/>
      <c r="AG277" s="155"/>
      <c r="AH277" s="155"/>
      <c r="AI277" s="33"/>
      <c r="AJ277" s="33"/>
      <c r="AK277" s="8"/>
      <c r="AL277" s="8" t="s">
        <v>47</v>
      </c>
      <c r="AM277" s="8"/>
    </row>
    <row r="278" spans="1:39" ht="32.25" customHeight="1">
      <c r="A278" s="13">
        <v>270</v>
      </c>
      <c r="B278" s="8"/>
      <c r="C278" s="8"/>
      <c r="D278" s="8"/>
      <c r="E278" s="61" t="s">
        <v>888</v>
      </c>
      <c r="F278" s="2" t="s">
        <v>227</v>
      </c>
      <c r="G278" s="2" t="s">
        <v>224</v>
      </c>
      <c r="H278" s="8" t="s">
        <v>15</v>
      </c>
      <c r="I278" s="82" t="s">
        <v>307</v>
      </c>
      <c r="J278" s="8" t="s">
        <v>102</v>
      </c>
      <c r="K278" s="14">
        <v>3.1509999999999998</v>
      </c>
      <c r="L278" s="8" t="s">
        <v>432</v>
      </c>
      <c r="M278" s="8" t="s">
        <v>172</v>
      </c>
      <c r="N278" s="34" t="s">
        <v>753</v>
      </c>
      <c r="O278" s="6">
        <v>44498</v>
      </c>
      <c r="P278" s="8">
        <f>IF(ISBLANK(Гарантии!$O278), "Дата не указана", YEAR(Гарантии!$O278))</f>
        <v>2021</v>
      </c>
      <c r="Q278" s="6" t="str">
        <f ca="1">IF(OR(Гарантии!$R278&gt;=TODAY(),Гарантии!$S278&gt;=TODAY(),Гарантии!$T278&gt;=TODAY(),Гарантии!$U278&gt;=TODAY(),Гарантии!$V278&gt;=TODAY(),Гарантии!$W278&gt;=TODAY(),Гарантии!$X278&gt;=TODAY(),Гарантии!$Z278&gt;=TODAY(),Гарантии!$AB278&gt;=TODAY(),Гарантии!$AD278&gt;=TODAY(),Гарантии!$AC278&gt;=TODAY(),Гарантии!$Y278&gt;=TODAY(),Гарантии!$AA278&gt;=TODAY()),"Действует", "Окончена")</f>
        <v>Действует</v>
      </c>
      <c r="R278" s="6"/>
      <c r="S278" s="6"/>
      <c r="T278" s="6"/>
      <c r="U278" s="6">
        <v>45959</v>
      </c>
      <c r="V278" s="6"/>
      <c r="W278" s="6">
        <v>46689</v>
      </c>
      <c r="X278" s="6"/>
      <c r="Y278" s="6"/>
      <c r="Z278" s="6">
        <v>46324</v>
      </c>
      <c r="AA278" s="6"/>
      <c r="AB278" s="6">
        <v>44863</v>
      </c>
      <c r="AC278" s="6"/>
      <c r="AD278" s="6"/>
      <c r="AE278" s="153"/>
      <c r="AF278" s="156"/>
      <c r="AG278" s="155"/>
      <c r="AH278" s="155"/>
      <c r="AI278" s="33"/>
      <c r="AJ278" s="33"/>
      <c r="AK278" s="8"/>
      <c r="AL278" s="8" t="s">
        <v>47</v>
      </c>
      <c r="AM278" s="8"/>
    </row>
    <row r="279" spans="1:39" ht="34.5" customHeight="1">
      <c r="A279" s="13">
        <v>271</v>
      </c>
      <c r="B279" s="46"/>
      <c r="C279" s="46"/>
      <c r="D279" s="46"/>
      <c r="E279" s="61" t="s">
        <v>891</v>
      </c>
      <c r="F279" s="2" t="s">
        <v>227</v>
      </c>
      <c r="G279" s="2" t="s">
        <v>224</v>
      </c>
      <c r="H279" s="46" t="s">
        <v>84</v>
      </c>
      <c r="I279" s="82" t="s">
        <v>314</v>
      </c>
      <c r="J279" s="8" t="s">
        <v>2</v>
      </c>
      <c r="K279" s="14">
        <v>5.0049999999999999</v>
      </c>
      <c r="L279" s="8" t="s">
        <v>200</v>
      </c>
      <c r="M279" s="1" t="s">
        <v>27</v>
      </c>
      <c r="N279" s="34" t="s">
        <v>718</v>
      </c>
      <c r="O279" s="6">
        <v>44412</v>
      </c>
      <c r="P279" s="8">
        <f>IF(ISBLANK(Гарантии!$O279), "Дата не указана", YEAR(Гарантии!$O279))</f>
        <v>2021</v>
      </c>
      <c r="Q279" s="6" t="str">
        <f ca="1">IF(OR(Гарантии!$R279&gt;=TODAY(),Гарантии!$S279&gt;=TODAY(),Гарантии!$T279&gt;=TODAY(),Гарантии!$U279&gt;=TODAY(),Гарантии!$V279&gt;=TODAY(),Гарантии!$W279&gt;=TODAY(),Гарантии!$X279&gt;=TODAY(),Гарантии!$Z279&gt;=TODAY(),Гарантии!$AB279&gt;=TODAY(),Гарантии!$AD279&gt;=TODAY(),Гарантии!$AC279&gt;=TODAY(),Гарантии!$Y279&gt;=TODAY(),Гарантии!$AA279&gt;=TODAY()),"Действует", "Окончена")</f>
        <v>Действует</v>
      </c>
      <c r="R279" s="6"/>
      <c r="S279" s="6"/>
      <c r="T279" s="6"/>
      <c r="U279" s="6">
        <v>45142</v>
      </c>
      <c r="V279" s="6"/>
      <c r="W279" s="6">
        <v>46603</v>
      </c>
      <c r="X279" s="6"/>
      <c r="Y279" s="6"/>
      <c r="Z279" s="6">
        <v>46238</v>
      </c>
      <c r="AA279" s="6"/>
      <c r="AB279" s="6"/>
      <c r="AC279" s="6"/>
      <c r="AD279" s="6"/>
      <c r="AE279" s="153"/>
      <c r="AF279" s="156"/>
      <c r="AG279" s="155"/>
      <c r="AH279" s="155"/>
      <c r="AI279" s="33"/>
      <c r="AJ279" s="33"/>
      <c r="AK279" s="47"/>
      <c r="AL279" s="4" t="s">
        <v>85</v>
      </c>
      <c r="AM279" s="47"/>
    </row>
    <row r="280" spans="1:39" ht="26.25" customHeight="1">
      <c r="A280" s="13">
        <v>272</v>
      </c>
      <c r="B280" s="8"/>
      <c r="C280" s="8"/>
      <c r="D280" s="8"/>
      <c r="E280" s="61" t="s">
        <v>892</v>
      </c>
      <c r="F280" s="2" t="s">
        <v>227</v>
      </c>
      <c r="G280" s="2" t="s">
        <v>224</v>
      </c>
      <c r="H280" s="46" t="s">
        <v>84</v>
      </c>
      <c r="I280" s="82" t="s">
        <v>119</v>
      </c>
      <c r="J280" s="8" t="s">
        <v>2</v>
      </c>
      <c r="K280" s="14">
        <v>7</v>
      </c>
      <c r="L280" s="8" t="s">
        <v>448</v>
      </c>
      <c r="M280" s="1" t="s">
        <v>27</v>
      </c>
      <c r="N280" s="34" t="s">
        <v>719</v>
      </c>
      <c r="O280" s="6">
        <v>44489</v>
      </c>
      <c r="P280" s="8">
        <f>IF(ISBLANK(Гарантии!$O280), "Дата не указана", YEAR(Гарантии!$O280))</f>
        <v>2021</v>
      </c>
      <c r="Q280" s="6" t="str">
        <f ca="1">IF(OR(Гарантии!$R280&gt;=TODAY(),Гарантии!$S280&gt;=TODAY(),Гарантии!$T280&gt;=TODAY(),Гарантии!$U280&gt;=TODAY(),Гарантии!$V280&gt;=TODAY(),Гарантии!$W280&gt;=TODAY(),Гарантии!$X280&gt;=TODAY(),Гарантии!$Z280&gt;=TODAY(),Гарантии!$AB280&gt;=TODAY(),Гарантии!$AD280&gt;=TODAY(),Гарантии!$AC280&gt;=TODAY(),Гарантии!$Y280&gt;=TODAY(),Гарантии!$AA280&gt;=TODAY()),"Действует", "Окончена")</f>
        <v>Действует</v>
      </c>
      <c r="R280" s="6"/>
      <c r="S280" s="6"/>
      <c r="T280" s="6"/>
      <c r="U280" s="6">
        <v>45219</v>
      </c>
      <c r="V280" s="6"/>
      <c r="W280" s="6"/>
      <c r="X280" s="6"/>
      <c r="Y280" s="6"/>
      <c r="Z280" s="6">
        <v>46315</v>
      </c>
      <c r="AA280" s="6"/>
      <c r="AB280" s="6"/>
      <c r="AC280" s="6"/>
      <c r="AD280" s="6"/>
      <c r="AE280" s="158"/>
      <c r="AF280" s="156"/>
      <c r="AG280" s="155"/>
      <c r="AH280" s="155"/>
      <c r="AI280" s="33"/>
      <c r="AJ280" s="33"/>
      <c r="AK280" s="47"/>
      <c r="AL280" s="4" t="s">
        <v>85</v>
      </c>
      <c r="AM280" s="47"/>
    </row>
    <row r="281" spans="1:39" ht="28.5" customHeight="1">
      <c r="A281" s="13">
        <v>273</v>
      </c>
      <c r="B281" s="46"/>
      <c r="C281" s="46"/>
      <c r="D281" s="46"/>
      <c r="E281" s="61" t="s">
        <v>892</v>
      </c>
      <c r="F281" s="19" t="s">
        <v>227</v>
      </c>
      <c r="G281" s="2" t="s">
        <v>224</v>
      </c>
      <c r="H281" s="46" t="s">
        <v>84</v>
      </c>
      <c r="I281" s="82" t="s">
        <v>119</v>
      </c>
      <c r="J281" s="8" t="s">
        <v>2</v>
      </c>
      <c r="K281" s="14">
        <v>5</v>
      </c>
      <c r="L281" s="8" t="s">
        <v>447</v>
      </c>
      <c r="M281" s="1" t="s">
        <v>27</v>
      </c>
      <c r="N281" s="34" t="s">
        <v>719</v>
      </c>
      <c r="O281" s="6">
        <v>44489</v>
      </c>
      <c r="P281" s="8">
        <f>IF(ISBLANK(Гарантии!$O281), "Дата не указана", YEAR(Гарантии!$O281))</f>
        <v>2021</v>
      </c>
      <c r="Q281" s="6" t="str">
        <f ca="1">IF(OR(Гарантии!$R281&gt;=TODAY(),Гарантии!$S281&gt;=TODAY(),Гарантии!$T281&gt;=TODAY(),Гарантии!$U281&gt;=TODAY(),Гарантии!$V281&gt;=TODAY(),Гарантии!$W281&gt;=TODAY(),Гарантии!$X281&gt;=TODAY(),Гарантии!$Z281&gt;=TODAY(),Гарантии!$AB281&gt;=TODAY(),Гарантии!$AD281&gt;=TODAY(),Гарантии!$AC281&gt;=TODAY(),Гарантии!$Y281&gt;=TODAY(),Гарантии!$AA281&gt;=TODAY()),"Действует", "Окончена")</f>
        <v>Действует</v>
      </c>
      <c r="R281" s="6"/>
      <c r="S281" s="6"/>
      <c r="T281" s="6"/>
      <c r="U281" s="6">
        <v>45219</v>
      </c>
      <c r="V281" s="6"/>
      <c r="W281" s="6">
        <v>46680</v>
      </c>
      <c r="X281" s="6"/>
      <c r="Y281" s="6"/>
      <c r="Z281" s="6">
        <v>46315</v>
      </c>
      <c r="AA281" s="6"/>
      <c r="AB281" s="6"/>
      <c r="AC281" s="6"/>
      <c r="AD281" s="6"/>
      <c r="AE281" s="158"/>
      <c r="AF281" s="156"/>
      <c r="AG281" s="155"/>
      <c r="AH281" s="155"/>
      <c r="AI281" s="33"/>
      <c r="AJ281" s="33"/>
      <c r="AK281" s="47"/>
      <c r="AL281" s="4" t="s">
        <v>85</v>
      </c>
      <c r="AM281" s="47"/>
    </row>
    <row r="282" spans="1:39" s="3" customFormat="1" ht="56">
      <c r="A282" s="13">
        <v>274</v>
      </c>
      <c r="B282" s="8"/>
      <c r="C282" s="8"/>
      <c r="D282" s="8"/>
      <c r="E282" s="61" t="s">
        <v>896</v>
      </c>
      <c r="F282" s="2" t="s">
        <v>227</v>
      </c>
      <c r="G282" s="2" t="s">
        <v>224</v>
      </c>
      <c r="H282" s="8" t="s">
        <v>216</v>
      </c>
      <c r="I282" s="82" t="s">
        <v>275</v>
      </c>
      <c r="J282" s="8" t="s">
        <v>2</v>
      </c>
      <c r="K282" s="14">
        <v>10.189</v>
      </c>
      <c r="L282" s="8" t="s">
        <v>897</v>
      </c>
      <c r="M282" s="8" t="s">
        <v>172</v>
      </c>
      <c r="N282" s="34" t="s">
        <v>722</v>
      </c>
      <c r="O282" s="6">
        <v>44424</v>
      </c>
      <c r="P282" s="8">
        <f>IF(ISBLANK(Гарантии!$O282), "Дата не указана", YEAR(Гарантии!$O282))</f>
        <v>2021</v>
      </c>
      <c r="Q282" s="6" t="str">
        <f ca="1">IF(OR(Гарантии!$R282&gt;=TODAY(),Гарантии!$S282&gt;=TODAY(),Гарантии!$T282&gt;=TODAY(),Гарантии!$U282&gt;=TODAY(),Гарантии!$V282&gt;=TODAY(),Гарантии!$W282&gt;=TODAY(),Гарантии!$X282&gt;=TODAY(),Гарантии!$Z282&gt;=TODAY(),Гарантии!$AB282&gt;=TODAY(),Гарантии!$AD282&gt;=TODAY(),Гарантии!$AC282&gt;=TODAY(),Гарантии!$Y282&gt;=TODAY(),Гарантии!$AA282&gt;=TODAY()),"Действует", "Окончена")</f>
        <v>Действует</v>
      </c>
      <c r="R282" s="6"/>
      <c r="S282" s="6"/>
      <c r="T282" s="6"/>
      <c r="U282" s="6">
        <v>45154</v>
      </c>
      <c r="V282" s="6"/>
      <c r="W282" s="6">
        <v>46615</v>
      </c>
      <c r="X282" s="6"/>
      <c r="Y282" s="6"/>
      <c r="Z282" s="6">
        <v>46250</v>
      </c>
      <c r="AA282" s="6"/>
      <c r="AB282" s="6"/>
      <c r="AC282" s="6"/>
      <c r="AD282" s="6"/>
      <c r="AE282" s="158"/>
      <c r="AF282" s="154"/>
      <c r="AG282" s="164"/>
      <c r="AH282" s="155"/>
      <c r="AI282" s="33"/>
      <c r="AJ282" s="13"/>
      <c r="AK282" s="52"/>
      <c r="AL282" s="4" t="s">
        <v>100</v>
      </c>
      <c r="AM282" s="47"/>
    </row>
    <row r="283" spans="1:39" s="3" customFormat="1" ht="28">
      <c r="A283" s="13">
        <v>275</v>
      </c>
      <c r="B283" s="46"/>
      <c r="C283" s="46"/>
      <c r="D283" s="46"/>
      <c r="E283" s="46"/>
      <c r="F283" s="46"/>
      <c r="G283" s="8" t="s">
        <v>219</v>
      </c>
      <c r="H283" s="46" t="s">
        <v>39</v>
      </c>
      <c r="I283" s="89" t="s">
        <v>248</v>
      </c>
      <c r="J283" s="19" t="s">
        <v>102</v>
      </c>
      <c r="K283" s="39">
        <v>0</v>
      </c>
      <c r="L283" s="34" t="s">
        <v>212</v>
      </c>
      <c r="M283" s="8" t="s">
        <v>172</v>
      </c>
      <c r="N283" s="40" t="s">
        <v>578</v>
      </c>
      <c r="O283" s="6">
        <v>44519</v>
      </c>
      <c r="P283" s="8">
        <f>IF(ISBLANK(Гарантии!$O283), "Дата не указана", YEAR(Гарантии!$O283))</f>
        <v>2021</v>
      </c>
      <c r="Q283" s="6" t="str">
        <f ca="1">IF(OR(Гарантии!$R283&gt;=TODAY(),Гарантии!$S283&gt;=TODAY(),Гарантии!$T283&gt;=TODAY(),Гарантии!$U283&gt;=TODAY(),Гарантии!$V283&gt;=TODAY(),Гарантии!$W283&gt;=TODAY(),Гарантии!$X283&gt;=TODAY(),Гарантии!$Z283&gt;=TODAY(),Гарантии!$AB283&gt;=TODAY(),Гарантии!$AD283&gt;=TODAY(),Гарантии!$AC283&gt;=TODAY(),Гарантии!$Y283&gt;=TODAY(),Гарантии!$AA283&gt;=TODAY()),"Действует", "Окончена")</f>
        <v>Действует</v>
      </c>
      <c r="R283" s="6"/>
      <c r="S283" s="6"/>
      <c r="T283" s="6"/>
      <c r="U283" s="6">
        <v>45980</v>
      </c>
      <c r="V283" s="6"/>
      <c r="W283" s="6">
        <v>46710</v>
      </c>
      <c r="X283" s="6"/>
      <c r="Y283" s="6"/>
      <c r="Z283" s="6">
        <v>46345</v>
      </c>
      <c r="AA283" s="6"/>
      <c r="AB283" s="6"/>
      <c r="AC283" s="6"/>
      <c r="AD283" s="6"/>
      <c r="AE283" s="153"/>
      <c r="AF283" s="156"/>
      <c r="AG283" s="155"/>
      <c r="AH283" s="155"/>
      <c r="AI283" s="4"/>
      <c r="AJ283" s="4"/>
      <c r="AK283" s="4"/>
      <c r="AL283" s="4" t="s">
        <v>201</v>
      </c>
      <c r="AM283" s="8"/>
    </row>
    <row r="284" spans="1:39" s="3" customFormat="1" ht="46.5" customHeight="1">
      <c r="A284" s="13">
        <v>276</v>
      </c>
      <c r="B284" s="8"/>
      <c r="C284" s="8"/>
      <c r="D284" s="8"/>
      <c r="E284" s="61" t="s">
        <v>900</v>
      </c>
      <c r="F284" s="2" t="s">
        <v>227</v>
      </c>
      <c r="G284" s="2" t="s">
        <v>224</v>
      </c>
      <c r="H284" s="8" t="s">
        <v>39</v>
      </c>
      <c r="I284" s="82" t="s">
        <v>157</v>
      </c>
      <c r="J284" s="8" t="s">
        <v>102</v>
      </c>
      <c r="K284" s="14">
        <v>11.25</v>
      </c>
      <c r="L284" s="8" t="s">
        <v>441</v>
      </c>
      <c r="M284" s="8" t="s">
        <v>172</v>
      </c>
      <c r="N284" s="34" t="s">
        <v>593</v>
      </c>
      <c r="O284" s="6">
        <v>44526</v>
      </c>
      <c r="P284" s="8">
        <f>IF(ISBLANK(Гарантии!$O284), "Дата не указана", YEAR(Гарантии!$O284))</f>
        <v>2021</v>
      </c>
      <c r="Q284" s="6" t="str">
        <f ca="1">IF(OR(Гарантии!$R284&gt;=TODAY(),Гарантии!$S284&gt;=TODAY(),Гарантии!$T284&gt;=TODAY(),Гарантии!$U284&gt;=TODAY(),Гарантии!$V284&gt;=TODAY(),Гарантии!$W284&gt;=TODAY(),Гарантии!$X284&gt;=TODAY(),Гарантии!$Z284&gt;=TODAY(),Гарантии!$AB284&gt;=TODAY(),Гарантии!$AD284&gt;=TODAY(),Гарантии!$AC284&gt;=TODAY(),Гарантии!$Y284&gt;=TODAY(),Гарантии!$AA284&gt;=TODAY()),"Действует", "Окончена")</f>
        <v>Действует</v>
      </c>
      <c r="R284" s="6"/>
      <c r="S284" s="6"/>
      <c r="T284" s="6"/>
      <c r="U284" s="6">
        <v>45987</v>
      </c>
      <c r="V284" s="6"/>
      <c r="W284" s="6"/>
      <c r="X284" s="6"/>
      <c r="Y284" s="6"/>
      <c r="Z284" s="6">
        <v>48178</v>
      </c>
      <c r="AA284" s="6"/>
      <c r="AB284" s="6">
        <v>44677</v>
      </c>
      <c r="AC284" s="6"/>
      <c r="AD284" s="6"/>
      <c r="AE284" s="158"/>
      <c r="AF284" s="156"/>
      <c r="AG284" s="155"/>
      <c r="AH284" s="155"/>
      <c r="AI284" s="33"/>
      <c r="AJ284" s="33"/>
      <c r="AK284" s="1"/>
      <c r="AL284" s="4" t="s">
        <v>201</v>
      </c>
      <c r="AM284" s="47"/>
    </row>
    <row r="285" spans="1:39" s="3" customFormat="1" ht="45" customHeight="1">
      <c r="A285" s="13">
        <v>277</v>
      </c>
      <c r="B285" s="8"/>
      <c r="C285" s="8"/>
      <c r="D285" s="8"/>
      <c r="E285" s="61" t="s">
        <v>910</v>
      </c>
      <c r="F285" s="2" t="s">
        <v>227</v>
      </c>
      <c r="G285" s="2" t="s">
        <v>224</v>
      </c>
      <c r="H285" s="46" t="s">
        <v>41</v>
      </c>
      <c r="I285" s="82" t="s">
        <v>788</v>
      </c>
      <c r="J285" s="8" t="s">
        <v>102</v>
      </c>
      <c r="K285" s="14">
        <v>4</v>
      </c>
      <c r="L285" s="8" t="s">
        <v>440</v>
      </c>
      <c r="M285" s="8" t="s">
        <v>172</v>
      </c>
      <c r="N285" s="34" t="s">
        <v>725</v>
      </c>
      <c r="O285" s="6">
        <v>44550</v>
      </c>
      <c r="P285" s="8">
        <f>IF(ISBLANK(Гарантии!$O285), "Дата не указана", YEAR(Гарантии!$O285))</f>
        <v>2021</v>
      </c>
      <c r="Q285" s="6" t="str">
        <f ca="1">IF(OR(Гарантии!$R285&gt;=TODAY(),Гарантии!$S285&gt;=TODAY(),Гарантии!$T285&gt;=TODAY(),Гарантии!$U285&gt;=TODAY(),Гарантии!$V285&gt;=TODAY(),Гарантии!$W285&gt;=TODAY(),Гарантии!$X285&gt;=TODAY(),Гарантии!$Z285&gt;=TODAY(),Гарантии!$AB285&gt;=TODAY(),Гарантии!$AD285&gt;=TODAY(),Гарантии!$AC285&gt;=TODAY(),Гарантии!$Y285&gt;=TODAY(),Гарантии!$AA285&gt;=TODAY()),"Действует", "Окончена")</f>
        <v>Действует</v>
      </c>
      <c r="R285" s="6"/>
      <c r="S285" s="6"/>
      <c r="T285" s="6"/>
      <c r="U285" s="6">
        <v>46011</v>
      </c>
      <c r="V285" s="6"/>
      <c r="W285" s="6"/>
      <c r="X285" s="6"/>
      <c r="Y285" s="6"/>
      <c r="Z285" s="6">
        <v>46376</v>
      </c>
      <c r="AA285" s="6"/>
      <c r="AB285" s="6"/>
      <c r="AC285" s="6"/>
      <c r="AD285" s="6"/>
      <c r="AE285" s="159"/>
      <c r="AF285" s="154"/>
      <c r="AG285" s="164"/>
      <c r="AH285" s="155"/>
      <c r="AI285" s="33"/>
      <c r="AJ285" s="33"/>
      <c r="AK285" s="47"/>
      <c r="AL285" s="8" t="s">
        <v>48</v>
      </c>
      <c r="AM285" s="8"/>
    </row>
    <row r="286" spans="1:39" s="3" customFormat="1" ht="28">
      <c r="A286" s="13">
        <v>278</v>
      </c>
      <c r="B286" s="2"/>
      <c r="C286" s="2"/>
      <c r="D286" s="2"/>
      <c r="E286" s="61" t="s">
        <v>912</v>
      </c>
      <c r="F286" s="19" t="s">
        <v>227</v>
      </c>
      <c r="G286" s="8" t="s">
        <v>219</v>
      </c>
      <c r="H286" s="2" t="s">
        <v>41</v>
      </c>
      <c r="I286" s="82" t="s">
        <v>242</v>
      </c>
      <c r="J286" s="19" t="s">
        <v>213</v>
      </c>
      <c r="K286" s="39">
        <v>1.9850000000000001</v>
      </c>
      <c r="L286" s="19" t="s">
        <v>336</v>
      </c>
      <c r="M286" s="8" t="s">
        <v>115</v>
      </c>
      <c r="N286" s="40" t="s">
        <v>586</v>
      </c>
      <c r="O286" s="6">
        <v>44553</v>
      </c>
      <c r="P286" s="8">
        <f>IF(ISBLANK(Гарантии!$O286), "Дата не указана", YEAR(Гарантии!$O286))</f>
        <v>2021</v>
      </c>
      <c r="Q286" s="6" t="str">
        <f ca="1">IF(OR(Гарантии!$R286&gt;=TODAY(),Гарантии!$S286&gt;=TODAY(),Гарантии!$T286&gt;=TODAY(),Гарантии!$U286&gt;=TODAY(),Гарантии!$V286&gt;=TODAY(),Гарантии!$W286&gt;=TODAY(),Гарантии!$X286&gt;=TODAY(),Гарантии!$Z286&gt;=TODAY(),Гарантии!$AB286&gt;=TODAY(),Гарантии!$AD286&gt;=TODAY(),Гарантии!$AC286&gt;=TODAY(),Гарантии!$Y286&gt;=TODAY(),Гарантии!$AA286&gt;=TODAY()),"Действует", "Окончена")</f>
        <v>Действует</v>
      </c>
      <c r="R286" s="6">
        <v>47475</v>
      </c>
      <c r="S286" s="6">
        <v>46744</v>
      </c>
      <c r="T286" s="6">
        <v>46379</v>
      </c>
      <c r="U286" s="6">
        <v>46744</v>
      </c>
      <c r="V286" s="6"/>
      <c r="W286" s="6">
        <v>46744</v>
      </c>
      <c r="X286" s="6">
        <v>46379</v>
      </c>
      <c r="Y286" s="6"/>
      <c r="Z286" s="6">
        <v>46379</v>
      </c>
      <c r="AA286" s="6"/>
      <c r="AB286" s="6">
        <v>44735</v>
      </c>
      <c r="AC286" s="6"/>
      <c r="AD286" s="6"/>
      <c r="AE286" s="159"/>
      <c r="AF286" s="156"/>
      <c r="AG286" s="155"/>
      <c r="AH286" s="155"/>
      <c r="AI286" s="4"/>
      <c r="AJ286" s="8"/>
      <c r="AK286" s="8"/>
      <c r="AL286" s="8" t="s">
        <v>48</v>
      </c>
      <c r="AM286" s="15"/>
    </row>
    <row r="287" spans="1:39" s="3" customFormat="1" ht="28">
      <c r="A287" s="13">
        <v>279</v>
      </c>
      <c r="B287" s="2"/>
      <c r="C287" s="2"/>
      <c r="D287" s="2"/>
      <c r="E287" s="61" t="s">
        <v>911</v>
      </c>
      <c r="F287" s="19" t="s">
        <v>227</v>
      </c>
      <c r="G287" s="8" t="s">
        <v>219</v>
      </c>
      <c r="H287" s="2" t="s">
        <v>41</v>
      </c>
      <c r="I287" s="82" t="s">
        <v>242</v>
      </c>
      <c r="J287" s="19" t="s">
        <v>102</v>
      </c>
      <c r="K287" s="39">
        <v>2.665</v>
      </c>
      <c r="L287" s="19" t="s">
        <v>214</v>
      </c>
      <c r="M287" s="8" t="s">
        <v>172</v>
      </c>
      <c r="N287" s="40" t="s">
        <v>585</v>
      </c>
      <c r="O287" s="6">
        <v>44554</v>
      </c>
      <c r="P287" s="8">
        <f>IF(ISBLANK(Гарантии!$O287), "Дата не указана", YEAR(Гарантии!$O287))</f>
        <v>2021</v>
      </c>
      <c r="Q287" s="6" t="str">
        <f ca="1">IF(OR(Гарантии!$R287&gt;=TODAY(),Гарантии!$S287&gt;=TODAY(),Гарантии!$T287&gt;=TODAY(),Гарантии!$U287&gt;=TODAY(),Гарантии!$V287&gt;=TODAY(),Гарантии!$W287&gt;=TODAY(),Гарантии!$X287&gt;=TODAY(),Гарантии!$Z287&gt;=TODAY(),Гарантии!$AB287&gt;=TODAY(),Гарантии!$AD287&gt;=TODAY(),Гарантии!$AC287&gt;=TODAY(),Гарантии!$Y287&gt;=TODAY(),Гарантии!$AA287&gt;=TODAY()),"Действует", "Окончена")</f>
        <v>Действует</v>
      </c>
      <c r="R287" s="6">
        <v>47476</v>
      </c>
      <c r="S287" s="6">
        <v>46745</v>
      </c>
      <c r="T287" s="6">
        <v>46380</v>
      </c>
      <c r="U287" s="6">
        <v>46745</v>
      </c>
      <c r="V287" s="6"/>
      <c r="W287" s="6">
        <v>46745</v>
      </c>
      <c r="X287" s="6">
        <v>46380</v>
      </c>
      <c r="Y287" s="6"/>
      <c r="Z287" s="6">
        <v>46380</v>
      </c>
      <c r="AA287" s="6"/>
      <c r="AB287" s="6">
        <v>44736</v>
      </c>
      <c r="AC287" s="6"/>
      <c r="AD287" s="6"/>
      <c r="AE287" s="159"/>
      <c r="AF287" s="156"/>
      <c r="AG287" s="155"/>
      <c r="AH287" s="155"/>
      <c r="AI287" s="4"/>
      <c r="AJ287" s="8"/>
      <c r="AK287" s="8"/>
      <c r="AL287" s="8" t="s">
        <v>48</v>
      </c>
      <c r="AM287" s="15"/>
    </row>
    <row r="288" spans="1:39" s="3" customFormat="1" ht="28">
      <c r="A288" s="13">
        <v>280</v>
      </c>
      <c r="B288" s="46" t="s">
        <v>815</v>
      </c>
      <c r="C288" s="46"/>
      <c r="D288" s="46"/>
      <c r="E288" s="61" t="s">
        <v>916</v>
      </c>
      <c r="F288" s="2" t="s">
        <v>227</v>
      </c>
      <c r="G288" s="2" t="s">
        <v>224</v>
      </c>
      <c r="H288" s="46" t="s">
        <v>40</v>
      </c>
      <c r="I288" s="82" t="s">
        <v>310</v>
      </c>
      <c r="J288" s="8" t="s">
        <v>102</v>
      </c>
      <c r="K288" s="14">
        <v>0.76</v>
      </c>
      <c r="L288" s="8" t="s">
        <v>914</v>
      </c>
      <c r="M288" s="8" t="s">
        <v>86</v>
      </c>
      <c r="N288" s="34" t="s">
        <v>728</v>
      </c>
      <c r="O288" s="6">
        <v>44400</v>
      </c>
      <c r="P288" s="8">
        <f>IF(ISBLANK(Гарантии!$O288), "Дата не указана", YEAR(Гарантии!$O288))</f>
        <v>2021</v>
      </c>
      <c r="Q288" s="6" t="str">
        <f ca="1">IF(OR(Гарантии!$R288&gt;=TODAY(),Гарантии!$S288&gt;=TODAY(),Гарантии!$T288&gt;=TODAY(),Гарантии!$U288&gt;=TODAY(),Гарантии!$V288&gt;=TODAY(),Гарантии!$W288&gt;=TODAY(),Гарантии!$X288&gt;=TODAY(),Гарантии!$Z288&gt;=TODAY(),Гарантии!$AB288&gt;=TODAY(),Гарантии!$AD288&gt;=TODAY(),Гарантии!$AC288&gt;=TODAY(),Гарантии!$Y288&gt;=TODAY(),Гарантии!$AA288&gt;=TODAY()),"Действует", "Окончена")</f>
        <v>Действует</v>
      </c>
      <c r="R288" s="6"/>
      <c r="S288" s="6"/>
      <c r="T288" s="6"/>
      <c r="U288" s="6">
        <v>45861</v>
      </c>
      <c r="V288" s="6"/>
      <c r="W288" s="6"/>
      <c r="X288" s="6"/>
      <c r="Y288" s="6"/>
      <c r="Z288" s="6">
        <v>46226</v>
      </c>
      <c r="AA288" s="6"/>
      <c r="AB288" s="6">
        <v>44765</v>
      </c>
      <c r="AC288" s="6"/>
      <c r="AD288" s="6"/>
      <c r="AE288" s="158"/>
      <c r="AF288" s="154"/>
      <c r="AG288" s="155"/>
      <c r="AH288" s="155"/>
      <c r="AI288" s="33"/>
      <c r="AJ288" s="13"/>
      <c r="AK288" s="52"/>
      <c r="AL288" s="4" t="s">
        <v>201</v>
      </c>
      <c r="AM288" s="8"/>
    </row>
    <row r="289" spans="1:39" s="3" customFormat="1" ht="42">
      <c r="A289" s="13">
        <v>281</v>
      </c>
      <c r="B289" s="8"/>
      <c r="C289" s="8"/>
      <c r="D289" s="8"/>
      <c r="E289" s="61" t="s">
        <v>924</v>
      </c>
      <c r="F289" s="2" t="s">
        <v>227</v>
      </c>
      <c r="G289" s="2" t="s">
        <v>224</v>
      </c>
      <c r="H289" s="8" t="s">
        <v>54</v>
      </c>
      <c r="I289" s="82" t="s">
        <v>311</v>
      </c>
      <c r="J289" s="8" t="s">
        <v>2</v>
      </c>
      <c r="K289" s="14">
        <v>1.8</v>
      </c>
      <c r="L289" s="8" t="s">
        <v>205</v>
      </c>
      <c r="M289" s="1" t="s">
        <v>27</v>
      </c>
      <c r="N289" s="34" t="s">
        <v>718</v>
      </c>
      <c r="O289" s="6">
        <v>44397</v>
      </c>
      <c r="P289" s="8">
        <f>IF(ISBLANK(Гарантии!$O289), "Дата не указана", YEAR(Гарантии!$O289))</f>
        <v>2021</v>
      </c>
      <c r="Q289" s="6" t="str">
        <f ca="1">IF(OR(Гарантии!$R289&gt;=TODAY(),Гарантии!$S289&gt;=TODAY(),Гарантии!$T289&gt;=TODAY(),Гарантии!$U289&gt;=TODAY(),Гарантии!$V289&gt;=TODAY(),Гарантии!$W289&gt;=TODAY(),Гарантии!$X289&gt;=TODAY(),Гарантии!$Z289&gt;=TODAY(),Гарантии!$AB289&gt;=TODAY(),Гарантии!$AD289&gt;=TODAY(),Гарантии!$AC289&gt;=TODAY(),Гарантии!$Y289&gt;=TODAY(),Гарантии!$AA289&gt;=TODAY()),"Действует", "Окончена")</f>
        <v>Действует</v>
      </c>
      <c r="R289" s="6"/>
      <c r="S289" s="6"/>
      <c r="T289" s="6"/>
      <c r="U289" s="6">
        <v>45127</v>
      </c>
      <c r="V289" s="6"/>
      <c r="W289" s="6"/>
      <c r="X289" s="6"/>
      <c r="Y289" s="6"/>
      <c r="Z289" s="6">
        <v>46223</v>
      </c>
      <c r="AA289" s="6"/>
      <c r="AB289" s="6"/>
      <c r="AC289" s="6"/>
      <c r="AD289" s="6"/>
      <c r="AE289" s="158"/>
      <c r="AF289" s="154"/>
      <c r="AG289" s="155"/>
      <c r="AH289" s="155"/>
      <c r="AI289" s="33"/>
      <c r="AJ289" s="13"/>
      <c r="AK289" s="52"/>
      <c r="AL289" s="8" t="s">
        <v>199</v>
      </c>
      <c r="AM289" s="8"/>
    </row>
    <row r="290" spans="1:39" s="3" customFormat="1" ht="42">
      <c r="A290" s="13">
        <v>282</v>
      </c>
      <c r="B290" s="8"/>
      <c r="C290" s="8"/>
      <c r="D290" s="8"/>
      <c r="E290" s="61" t="s">
        <v>920</v>
      </c>
      <c r="F290" s="2" t="s">
        <v>227</v>
      </c>
      <c r="G290" s="2" t="s">
        <v>224</v>
      </c>
      <c r="H290" s="8" t="s">
        <v>54</v>
      </c>
      <c r="I290" s="82" t="s">
        <v>313</v>
      </c>
      <c r="J290" s="8" t="s">
        <v>2</v>
      </c>
      <c r="K290" s="14">
        <v>3</v>
      </c>
      <c r="L290" s="8" t="s">
        <v>921</v>
      </c>
      <c r="M290" s="1" t="s">
        <v>27</v>
      </c>
      <c r="N290" s="34" t="s">
        <v>718</v>
      </c>
      <c r="O290" s="6">
        <v>44469</v>
      </c>
      <c r="P290" s="8">
        <f>IF(ISBLANK(Гарантии!$O290), "Дата не указана", YEAR(Гарантии!$O290))</f>
        <v>2021</v>
      </c>
      <c r="Q290" s="6" t="str">
        <f ca="1">IF(OR(Гарантии!$R290&gt;=TODAY(),Гарантии!$S290&gt;=TODAY(),Гарантии!$T290&gt;=TODAY(),Гарантии!$U290&gt;=TODAY(),Гарантии!$V290&gt;=TODAY(),Гарантии!$W290&gt;=TODAY(),Гарантии!$X290&gt;=TODAY(),Гарантии!$Z290&gt;=TODAY(),Гарантии!$AB290&gt;=TODAY(),Гарантии!$AD290&gt;=TODAY(),Гарантии!$AC290&gt;=TODAY(),Гарантии!$Y290&gt;=TODAY(),Гарантии!$AA290&gt;=TODAY()),"Действует", "Окончена")</f>
        <v>Действует</v>
      </c>
      <c r="R290" s="6"/>
      <c r="S290" s="6"/>
      <c r="T290" s="6"/>
      <c r="U290" s="6">
        <v>45199</v>
      </c>
      <c r="V290" s="6"/>
      <c r="W290" s="6">
        <v>46660</v>
      </c>
      <c r="X290" s="6"/>
      <c r="Y290" s="6"/>
      <c r="Z290" s="6">
        <v>46295</v>
      </c>
      <c r="AA290" s="6"/>
      <c r="AB290" s="6"/>
      <c r="AC290" s="6"/>
      <c r="AD290" s="6"/>
      <c r="AE290" s="158"/>
      <c r="AF290" s="154"/>
      <c r="AG290" s="155"/>
      <c r="AH290" s="155"/>
      <c r="AI290" s="33"/>
      <c r="AJ290" s="13"/>
      <c r="AK290" s="52"/>
      <c r="AL290" s="8" t="s">
        <v>199</v>
      </c>
      <c r="AM290" s="8"/>
    </row>
    <row r="291" spans="1:39" s="3" customFormat="1" ht="42">
      <c r="A291" s="13">
        <v>283</v>
      </c>
      <c r="B291" s="8"/>
      <c r="C291" s="8"/>
      <c r="D291" s="8"/>
      <c r="E291" s="61" t="s">
        <v>922</v>
      </c>
      <c r="F291" s="2" t="s">
        <v>227</v>
      </c>
      <c r="G291" s="2" t="s">
        <v>224</v>
      </c>
      <c r="H291" s="8" t="s">
        <v>54</v>
      </c>
      <c r="I291" s="82" t="s">
        <v>1346</v>
      </c>
      <c r="J291" s="8" t="s">
        <v>2</v>
      </c>
      <c r="K291" s="14">
        <v>2.9</v>
      </c>
      <c r="L291" s="8" t="s">
        <v>203</v>
      </c>
      <c r="M291" s="1" t="s">
        <v>27</v>
      </c>
      <c r="N291" s="34" t="s">
        <v>779</v>
      </c>
      <c r="O291" s="6">
        <v>44491</v>
      </c>
      <c r="P291" s="8">
        <f>IF(ISBLANK(Гарантии!$O291), "Дата не указана", YEAR(Гарантии!$O291))</f>
        <v>2021</v>
      </c>
      <c r="Q291" s="6" t="str">
        <f ca="1">IF(OR(Гарантии!$R291&gt;=TODAY(),Гарантии!$S291&gt;=TODAY(),Гарантии!$T291&gt;=TODAY(),Гарантии!$U291&gt;=TODAY(),Гарантии!$V291&gt;=TODAY(),Гарантии!$W291&gt;=TODAY(),Гарантии!$X291&gt;=TODAY(),Гарантии!$Z291&gt;=TODAY(),Гарантии!$AB291&gt;=TODAY(),Гарантии!$AD291&gt;=TODAY(),Гарантии!$AC291&gt;=TODAY(),Гарантии!$Y291&gt;=TODAY(),Гарантии!$AA291&gt;=TODAY()),"Действует", "Окончена")</f>
        <v>Действует</v>
      </c>
      <c r="R291" s="6"/>
      <c r="S291" s="6"/>
      <c r="T291" s="6"/>
      <c r="U291" s="6">
        <v>45221</v>
      </c>
      <c r="V291" s="6"/>
      <c r="W291" s="6">
        <v>46682</v>
      </c>
      <c r="X291" s="6"/>
      <c r="Y291" s="6"/>
      <c r="Z291" s="6">
        <v>46317</v>
      </c>
      <c r="AA291" s="6"/>
      <c r="AB291" s="6"/>
      <c r="AC291" s="6"/>
      <c r="AD291" s="6"/>
      <c r="AE291" s="158"/>
      <c r="AF291" s="154"/>
      <c r="AG291" s="155"/>
      <c r="AH291" s="155"/>
      <c r="AI291" s="33"/>
      <c r="AJ291" s="13"/>
      <c r="AK291" s="52"/>
      <c r="AL291" s="8" t="s">
        <v>199</v>
      </c>
      <c r="AM291" s="8"/>
    </row>
    <row r="292" spans="1:39" s="3" customFormat="1" ht="28">
      <c r="A292" s="13">
        <v>284</v>
      </c>
      <c r="B292" s="8"/>
      <c r="C292" s="8"/>
      <c r="D292" s="8"/>
      <c r="E292" s="8"/>
      <c r="F292" s="8"/>
      <c r="G292" s="2" t="s">
        <v>224</v>
      </c>
      <c r="H292" s="8" t="s">
        <v>54</v>
      </c>
      <c r="I292" s="82" t="s">
        <v>124</v>
      </c>
      <c r="J292" s="8" t="s">
        <v>2</v>
      </c>
      <c r="K292" s="14">
        <v>1.3</v>
      </c>
      <c r="L292" s="8" t="s">
        <v>207</v>
      </c>
      <c r="M292" s="8" t="s">
        <v>206</v>
      </c>
      <c r="N292" s="34" t="s">
        <v>733</v>
      </c>
      <c r="O292" s="6">
        <v>44491</v>
      </c>
      <c r="P292" s="8">
        <f>IF(ISBLANK(Гарантии!$O292), "Дата не указана", YEAR(Гарантии!$O292))</f>
        <v>2021</v>
      </c>
      <c r="Q292" s="6" t="str">
        <f ca="1">IF(OR(Гарантии!$R292&gt;=TODAY(),Гарантии!$S292&gt;=TODAY(),Гарантии!$T292&gt;=TODAY(),Гарантии!$U292&gt;=TODAY(),Гарантии!$V292&gt;=TODAY(),Гарантии!$W292&gt;=TODAY(),Гарантии!$X292&gt;=TODAY(),Гарантии!$Z292&gt;=TODAY(),Гарантии!$AB292&gt;=TODAY(),Гарантии!$AD292&gt;=TODAY(),Гарантии!$AC292&gt;=TODAY(),Гарантии!$Y292&gt;=TODAY(),Гарантии!$AA292&gt;=TODAY()),"Действует", "Окончена")</f>
        <v>Действует</v>
      </c>
      <c r="R292" s="6"/>
      <c r="S292" s="6"/>
      <c r="T292" s="6"/>
      <c r="U292" s="6">
        <v>45221</v>
      </c>
      <c r="V292" s="6"/>
      <c r="W292" s="6"/>
      <c r="X292" s="6"/>
      <c r="Y292" s="6"/>
      <c r="Z292" s="6">
        <v>46317</v>
      </c>
      <c r="AA292" s="6"/>
      <c r="AB292" s="6"/>
      <c r="AC292" s="6"/>
      <c r="AD292" s="6"/>
      <c r="AE292" s="158"/>
      <c r="AF292" s="154"/>
      <c r="AG292" s="155"/>
      <c r="AH292" s="155"/>
      <c r="AI292" s="33"/>
      <c r="AJ292" s="13"/>
      <c r="AK292" s="52"/>
      <c r="AL292" s="8" t="s">
        <v>199</v>
      </c>
      <c r="AM292" s="8"/>
    </row>
    <row r="293" spans="1:39" s="3" customFormat="1" ht="28">
      <c r="A293" s="13">
        <v>285</v>
      </c>
      <c r="B293" s="8"/>
      <c r="C293" s="8"/>
      <c r="D293" s="8"/>
      <c r="E293" s="61" t="s">
        <v>923</v>
      </c>
      <c r="F293" s="2" t="s">
        <v>227</v>
      </c>
      <c r="G293" s="2" t="s">
        <v>224</v>
      </c>
      <c r="H293" s="8" t="s">
        <v>54</v>
      </c>
      <c r="I293" s="82" t="s">
        <v>312</v>
      </c>
      <c r="J293" s="8" t="s">
        <v>190</v>
      </c>
      <c r="K293" s="14">
        <v>3.3029999999999999</v>
      </c>
      <c r="L293" s="8" t="s">
        <v>204</v>
      </c>
      <c r="M293" s="8" t="s">
        <v>172</v>
      </c>
      <c r="N293" s="34" t="s">
        <v>732</v>
      </c>
      <c r="O293" s="6">
        <v>44498</v>
      </c>
      <c r="P293" s="8">
        <f>IF(ISBLANK(Гарантии!$O293), "Дата не указана", YEAR(Гарантии!$O293))</f>
        <v>2021</v>
      </c>
      <c r="Q293" s="6" t="str">
        <f ca="1">IF(OR(Гарантии!$R293&gt;=TODAY(),Гарантии!$S293&gt;=TODAY(),Гарантии!$T293&gt;=TODAY(),Гарантии!$U293&gt;=TODAY(),Гарантии!$V293&gt;=TODAY(),Гарантии!$W293&gt;=TODAY(),Гарантии!$X293&gt;=TODAY(),Гарантии!$Z293&gt;=TODAY(),Гарантии!$AB293&gt;=TODAY(),Гарантии!$AD293&gt;=TODAY(),Гарантии!$AC293&gt;=TODAY(),Гарантии!$Y293&gt;=TODAY(),Гарантии!$AA293&gt;=TODAY()),"Действует", "Окончена")</f>
        <v>Действует</v>
      </c>
      <c r="R293" s="6"/>
      <c r="S293" s="6"/>
      <c r="T293" s="6"/>
      <c r="U293" s="6">
        <v>45959</v>
      </c>
      <c r="V293" s="6"/>
      <c r="W293" s="6"/>
      <c r="X293" s="6">
        <v>46324</v>
      </c>
      <c r="Y293" s="6"/>
      <c r="Z293" s="6">
        <v>46324</v>
      </c>
      <c r="AA293" s="6"/>
      <c r="AB293" s="6">
        <v>44863</v>
      </c>
      <c r="AC293" s="6"/>
      <c r="AD293" s="6"/>
      <c r="AE293" s="158"/>
      <c r="AF293" s="154"/>
      <c r="AG293" s="155"/>
      <c r="AH293" s="155"/>
      <c r="AI293" s="33"/>
      <c r="AJ293" s="13"/>
      <c r="AK293" s="52"/>
      <c r="AL293" s="8" t="s">
        <v>199</v>
      </c>
      <c r="AM293" s="8"/>
    </row>
    <row r="294" spans="1:39" s="3" customFormat="1" ht="28">
      <c r="A294" s="13">
        <v>286</v>
      </c>
      <c r="B294" s="8"/>
      <c r="C294" s="8" t="s">
        <v>1007</v>
      </c>
      <c r="D294" s="8" t="s">
        <v>1008</v>
      </c>
      <c r="E294" s="61" t="s">
        <v>1013</v>
      </c>
      <c r="F294" s="2" t="s">
        <v>227</v>
      </c>
      <c r="G294" s="2" t="s">
        <v>224</v>
      </c>
      <c r="H294" s="8" t="s">
        <v>225</v>
      </c>
      <c r="I294" s="82" t="s">
        <v>1321</v>
      </c>
      <c r="J294" s="8" t="s">
        <v>1009</v>
      </c>
      <c r="K294" s="14">
        <v>1.2999999999999998</v>
      </c>
      <c r="L294" s="8" t="s">
        <v>1014</v>
      </c>
      <c r="M294" s="8" t="s">
        <v>1011</v>
      </c>
      <c r="N294" s="34" t="s">
        <v>1015</v>
      </c>
      <c r="O294" s="6">
        <v>44768</v>
      </c>
      <c r="P294" s="8">
        <f>IF(ISBLANK(Гарантии!$O294), "Дата не указана", YEAR(Гарантии!$O294))</f>
        <v>2022</v>
      </c>
      <c r="Q294" s="6" t="str">
        <f ca="1">IF(OR(Гарантии!$R294&gt;=TODAY(),Гарантии!$S294&gt;=TODAY(),Гарантии!$T294&gt;=TODAY(),Гарантии!$U294&gt;=TODAY(),Гарантии!$V294&gt;=TODAY(),Гарантии!$W294&gt;=TODAY(),Гарантии!$X294&gt;=TODAY(),Гарантии!$Z294&gt;=TODAY(),Гарантии!$AB294&gt;=TODAY(),Гарантии!$AD294&gt;=TODAY(),Гарантии!$AC294&gt;=TODAY(),Гарантии!$Y294&gt;=TODAY(),Гарантии!$AA294&gt;=TODAY()),"Действует", "Окончена")</f>
        <v>Действует</v>
      </c>
      <c r="R294" s="6"/>
      <c r="S294" s="6"/>
      <c r="T294" s="6"/>
      <c r="U294" s="6">
        <v>45499</v>
      </c>
      <c r="V294" s="6"/>
      <c r="W294" s="6"/>
      <c r="X294" s="6"/>
      <c r="Y294" s="6"/>
      <c r="Z294" s="6">
        <v>46594</v>
      </c>
      <c r="AA294" s="6">
        <v>45499</v>
      </c>
      <c r="AB294" s="6"/>
      <c r="AC294" s="6"/>
      <c r="AD294" s="6"/>
      <c r="AE294" s="153"/>
      <c r="AF294" s="156"/>
      <c r="AG294" s="155"/>
      <c r="AH294" s="155"/>
      <c r="AI294" s="33"/>
      <c r="AJ294" s="33"/>
      <c r="AK294" s="8"/>
      <c r="AL294" s="4" t="s">
        <v>1638</v>
      </c>
      <c r="AM294" s="8"/>
    </row>
    <row r="295" spans="1:39" s="3" customFormat="1" ht="56">
      <c r="A295" s="13">
        <v>287</v>
      </c>
      <c r="B295" s="8"/>
      <c r="C295" s="8" t="s">
        <v>1007</v>
      </c>
      <c r="D295" s="8" t="s">
        <v>1008</v>
      </c>
      <c r="E295" s="61" t="s">
        <v>1006</v>
      </c>
      <c r="F295" s="2" t="s">
        <v>227</v>
      </c>
      <c r="G295" s="2" t="s">
        <v>224</v>
      </c>
      <c r="H295" s="105" t="s">
        <v>225</v>
      </c>
      <c r="I295" s="82" t="s">
        <v>228</v>
      </c>
      <c r="J295" s="8" t="s">
        <v>1009</v>
      </c>
      <c r="K295" s="14">
        <v>6</v>
      </c>
      <c r="L295" s="8" t="s">
        <v>1010</v>
      </c>
      <c r="M295" s="8" t="s">
        <v>1011</v>
      </c>
      <c r="N295" s="34" t="s">
        <v>1012</v>
      </c>
      <c r="O295" s="6">
        <v>44868</v>
      </c>
      <c r="P295" s="8">
        <f>IF(ISBLANK(Гарантии!$O295), "Дата не указана", YEAR(Гарантии!$O295))</f>
        <v>2022</v>
      </c>
      <c r="Q295" s="6" t="str">
        <f ca="1">IF(OR(Гарантии!$R295&gt;=TODAY(),Гарантии!$S295&gt;=TODAY(),Гарантии!$T295&gt;=TODAY(),Гарантии!$U295&gt;=TODAY(),Гарантии!$V295&gt;=TODAY(),Гарантии!$W295&gt;=TODAY(),Гарантии!$X295&gt;=TODAY(),Гарантии!$Z295&gt;=TODAY(),Гарантии!$AB295&gt;=TODAY(),Гарантии!$AD295&gt;=TODAY(),Гарантии!$AC295&gt;=TODAY(),Гарантии!$Y295&gt;=TODAY(),Гарантии!$AA295&gt;=TODAY()),"Действует", "Окончена")</f>
        <v>Действует</v>
      </c>
      <c r="R295" s="6"/>
      <c r="S295" s="6"/>
      <c r="T295" s="6"/>
      <c r="U295" s="6">
        <v>45599</v>
      </c>
      <c r="V295" s="6"/>
      <c r="W295" s="6"/>
      <c r="X295" s="6"/>
      <c r="Y295" s="6"/>
      <c r="Z295" s="6">
        <v>46694</v>
      </c>
      <c r="AA295" s="6">
        <v>45599</v>
      </c>
      <c r="AB295" s="6"/>
      <c r="AC295" s="6"/>
      <c r="AD295" s="6"/>
      <c r="AE295" s="153"/>
      <c r="AF295" s="156"/>
      <c r="AG295" s="155"/>
      <c r="AH295" s="155"/>
      <c r="AI295" s="33"/>
      <c r="AJ295" s="33"/>
      <c r="AK295" s="8"/>
      <c r="AL295" s="4" t="s">
        <v>1638</v>
      </c>
      <c r="AM295" s="8"/>
    </row>
    <row r="296" spans="1:39" s="3" customFormat="1" ht="28">
      <c r="A296" s="13">
        <v>288</v>
      </c>
      <c r="B296" s="8"/>
      <c r="C296" s="8" t="s">
        <v>1007</v>
      </c>
      <c r="D296" s="8" t="s">
        <v>1008</v>
      </c>
      <c r="E296" s="61" t="s">
        <v>1024</v>
      </c>
      <c r="F296" s="2" t="s">
        <v>1019</v>
      </c>
      <c r="G296" s="2" t="s">
        <v>224</v>
      </c>
      <c r="H296" s="8" t="s">
        <v>28</v>
      </c>
      <c r="I296" s="82" t="s">
        <v>1322</v>
      </c>
      <c r="J296" s="8" t="s">
        <v>1025</v>
      </c>
      <c r="K296" s="14">
        <v>1.5</v>
      </c>
      <c r="L296" s="8" t="s">
        <v>1026</v>
      </c>
      <c r="M296" s="8" t="s">
        <v>1022</v>
      </c>
      <c r="N296" s="34" t="s">
        <v>1027</v>
      </c>
      <c r="O296" s="6">
        <v>44812</v>
      </c>
      <c r="P296" s="8">
        <f>IF(ISBLANK(Гарантии!$O296), "Дата не указана", YEAR(Гарантии!$O296))</f>
        <v>2022</v>
      </c>
      <c r="Q296" s="6" t="str">
        <f ca="1">IF(OR(Гарантии!$R296&gt;=TODAY(),Гарантии!$S296&gt;=TODAY(),Гарантии!$T296&gt;=TODAY(),Гарантии!$U296&gt;=TODAY(),Гарантии!$V296&gt;=TODAY(),Гарантии!$W296&gt;=TODAY(),Гарантии!$X296&gt;=TODAY(),Гарантии!$Z296&gt;=TODAY(),Гарантии!$AB296&gt;=TODAY(),Гарантии!$AD296&gt;=TODAY(),Гарантии!$AC296&gt;=TODAY(),Гарантии!$Y296&gt;=TODAY(),Гарантии!$AA296&gt;=TODAY()),"Действует", "Окончена")</f>
        <v>Действует</v>
      </c>
      <c r="R296" s="6"/>
      <c r="S296" s="6"/>
      <c r="T296" s="6"/>
      <c r="U296" s="6">
        <v>46273</v>
      </c>
      <c r="V296" s="6"/>
      <c r="W296" s="6"/>
      <c r="X296" s="6"/>
      <c r="Y296" s="6"/>
      <c r="Z296" s="6">
        <v>46638</v>
      </c>
      <c r="AA296" s="6">
        <v>45543</v>
      </c>
      <c r="AB296" s="6">
        <v>45177</v>
      </c>
      <c r="AC296" s="6"/>
      <c r="AD296" s="6"/>
      <c r="AE296" s="153"/>
      <c r="AF296" s="156"/>
      <c r="AG296" s="155"/>
      <c r="AH296" s="155"/>
      <c r="AI296" s="33"/>
      <c r="AJ296" s="33"/>
      <c r="AK296" s="8"/>
      <c r="AL296" s="4" t="s">
        <v>85</v>
      </c>
      <c r="AM296" s="8"/>
    </row>
    <row r="297" spans="1:39" s="3" customFormat="1" ht="56">
      <c r="A297" s="13">
        <v>289</v>
      </c>
      <c r="B297" s="8"/>
      <c r="C297" s="8" t="s">
        <v>1016</v>
      </c>
      <c r="D297" s="8" t="s">
        <v>1017</v>
      </c>
      <c r="E297" s="61" t="s">
        <v>1018</v>
      </c>
      <c r="F297" s="2" t="s">
        <v>1019</v>
      </c>
      <c r="G297" s="2" t="s">
        <v>224</v>
      </c>
      <c r="H297" s="8" t="s">
        <v>28</v>
      </c>
      <c r="I297" s="82" t="s">
        <v>231</v>
      </c>
      <c r="J297" s="8" t="s">
        <v>1020</v>
      </c>
      <c r="K297" s="14">
        <v>4</v>
      </c>
      <c r="L297" s="8" t="s">
        <v>1021</v>
      </c>
      <c r="M297" s="8" t="s">
        <v>1022</v>
      </c>
      <c r="N297" s="34" t="s">
        <v>1023</v>
      </c>
      <c r="O297" s="6">
        <v>44921</v>
      </c>
      <c r="P297" s="8">
        <f>IF(ISBLANK(Гарантии!$O297), "Дата не указана", YEAR(Гарантии!$O297))</f>
        <v>2022</v>
      </c>
      <c r="Q297" s="6" t="str">
        <f ca="1">IF(OR(Гарантии!$R297&gt;=TODAY(),Гарантии!$S297&gt;=TODAY(),Гарантии!$T297&gt;=TODAY(),Гарантии!$U297&gt;=TODAY(),Гарантии!$V297&gt;=TODAY(),Гарантии!$W297&gt;=TODAY(),Гарантии!$X297&gt;=TODAY(),Гарантии!$Z297&gt;=TODAY(),Гарантии!$AB297&gt;=TODAY(),Гарантии!$AD297&gt;=TODAY(),Гарантии!$AC297&gt;=TODAY(),Гарантии!$Y297&gt;=TODAY(),Гарантии!$AA297&gt;=TODAY()),"Действует", "Окончена")</f>
        <v>Действует</v>
      </c>
      <c r="R297" s="6"/>
      <c r="S297" s="6"/>
      <c r="T297" s="6"/>
      <c r="U297" s="6">
        <v>46382</v>
      </c>
      <c r="V297" s="6"/>
      <c r="W297" s="6">
        <v>47113</v>
      </c>
      <c r="X297" s="6"/>
      <c r="Y297" s="6"/>
      <c r="Z297" s="6">
        <v>46747</v>
      </c>
      <c r="AA297" s="6">
        <v>45652</v>
      </c>
      <c r="AB297" s="6">
        <v>45286</v>
      </c>
      <c r="AC297" s="6"/>
      <c r="AD297" s="6"/>
      <c r="AE297" s="153"/>
      <c r="AF297" s="156"/>
      <c r="AG297" s="155"/>
      <c r="AH297" s="155"/>
      <c r="AI297" s="33"/>
      <c r="AJ297" s="33"/>
      <c r="AK297" s="8"/>
      <c r="AL297" s="4" t="s">
        <v>85</v>
      </c>
      <c r="AM297" s="8"/>
    </row>
    <row r="298" spans="1:39" s="3" customFormat="1" ht="28">
      <c r="A298" s="13">
        <v>290</v>
      </c>
      <c r="B298" s="8"/>
      <c r="C298" s="8" t="s">
        <v>1007</v>
      </c>
      <c r="D298" s="8" t="s">
        <v>1008</v>
      </c>
      <c r="E298" s="61" t="s">
        <v>1037</v>
      </c>
      <c r="F298" s="2" t="s">
        <v>1019</v>
      </c>
      <c r="G298" s="2" t="s">
        <v>224</v>
      </c>
      <c r="H298" s="8" t="s">
        <v>13</v>
      </c>
      <c r="I298" s="82" t="s">
        <v>1324</v>
      </c>
      <c r="J298" s="8" t="s">
        <v>1009</v>
      </c>
      <c r="K298" s="14">
        <v>2</v>
      </c>
      <c r="L298" s="8" t="s">
        <v>1038</v>
      </c>
      <c r="M298" s="8" t="s">
        <v>1039</v>
      </c>
      <c r="N298" s="34" t="s">
        <v>1040</v>
      </c>
      <c r="O298" s="6">
        <v>44774</v>
      </c>
      <c r="P298" s="8">
        <f>IF(ISBLANK(Гарантии!$O298), "Дата не указана", YEAR(Гарантии!$O298))</f>
        <v>2022</v>
      </c>
      <c r="Q298" s="6" t="str">
        <f ca="1">IF(OR(Гарантии!$R298&gt;=TODAY(),Гарантии!$S298&gt;=TODAY(),Гарантии!$T298&gt;=TODAY(),Гарантии!$U298&gt;=TODAY(),Гарантии!$V298&gt;=TODAY(),Гарантии!$W298&gt;=TODAY(),Гарантии!$X298&gt;=TODAY(),Гарантии!$Z298&gt;=TODAY(),Гарантии!$AB298&gt;=TODAY(),Гарантии!$AD298&gt;=TODAY(),Гарантии!$AC298&gt;=TODAY(),Гарантии!$Y298&gt;=TODAY(),Гарантии!$AA298&gt;=TODAY()),"Действует", "Окончена")</f>
        <v>Действует</v>
      </c>
      <c r="R298" s="6"/>
      <c r="S298" s="6"/>
      <c r="T298" s="6"/>
      <c r="U298" s="6">
        <v>45505</v>
      </c>
      <c r="V298" s="6"/>
      <c r="W298" s="6"/>
      <c r="X298" s="6"/>
      <c r="Y298" s="6"/>
      <c r="Z298" s="6">
        <v>46600</v>
      </c>
      <c r="AA298" s="6">
        <v>45505</v>
      </c>
      <c r="AB298" s="6"/>
      <c r="AC298" s="6"/>
      <c r="AD298" s="6"/>
      <c r="AE298" s="153"/>
      <c r="AF298" s="156"/>
      <c r="AG298" s="155"/>
      <c r="AH298" s="155"/>
      <c r="AI298" s="33"/>
      <c r="AJ298" s="33"/>
      <c r="AK298" s="8"/>
      <c r="AL298" s="8" t="s">
        <v>49</v>
      </c>
      <c r="AM298" s="8"/>
    </row>
    <row r="299" spans="1:39" s="3" customFormat="1" ht="28">
      <c r="A299" s="13">
        <v>291</v>
      </c>
      <c r="B299" s="8"/>
      <c r="C299" s="8" t="s">
        <v>1007</v>
      </c>
      <c r="D299" s="8" t="s">
        <v>1008</v>
      </c>
      <c r="E299" s="61" t="s">
        <v>1033</v>
      </c>
      <c r="F299" s="2" t="s">
        <v>227</v>
      </c>
      <c r="G299" s="2" t="s">
        <v>224</v>
      </c>
      <c r="H299" s="8" t="s">
        <v>13</v>
      </c>
      <c r="I299" s="82" t="s">
        <v>1323</v>
      </c>
      <c r="J299" s="8" t="s">
        <v>1009</v>
      </c>
      <c r="K299" s="14">
        <v>2.0009999999999999</v>
      </c>
      <c r="L299" s="8" t="s">
        <v>1034</v>
      </c>
      <c r="M299" s="8" t="s">
        <v>1035</v>
      </c>
      <c r="N299" s="34" t="s">
        <v>1036</v>
      </c>
      <c r="O299" s="6">
        <v>44840</v>
      </c>
      <c r="P299" s="8">
        <f>IF(ISBLANK(Гарантии!$O299), "Дата не указана", YEAR(Гарантии!$O299))</f>
        <v>2022</v>
      </c>
      <c r="Q299" s="6" t="str">
        <f ca="1">IF(OR(Гарантии!$R299&gt;=TODAY(),Гарантии!$S299&gt;=TODAY(),Гарантии!$T299&gt;=TODAY(),Гарантии!$U299&gt;=TODAY(),Гарантии!$V299&gt;=TODAY(),Гарантии!$W299&gt;=TODAY(),Гарантии!$X299&gt;=TODAY(),Гарантии!$Z299&gt;=TODAY(),Гарантии!$AB299&gt;=TODAY(),Гарантии!$AD299&gt;=TODAY(),Гарантии!$AC299&gt;=TODAY(),Гарантии!$Y299&gt;=TODAY(),Гарантии!$AA299&gt;=TODAY()),"Действует", "Окончена")</f>
        <v>Действует</v>
      </c>
      <c r="R299" s="6"/>
      <c r="S299" s="6"/>
      <c r="T299" s="6"/>
      <c r="U299" s="6">
        <v>45571</v>
      </c>
      <c r="V299" s="6"/>
      <c r="W299" s="6"/>
      <c r="X299" s="6"/>
      <c r="Y299" s="6"/>
      <c r="Z299" s="6">
        <v>46666</v>
      </c>
      <c r="AA299" s="6">
        <v>45571</v>
      </c>
      <c r="AB299" s="6"/>
      <c r="AC299" s="6"/>
      <c r="AD299" s="6"/>
      <c r="AE299" s="153"/>
      <c r="AF299" s="156"/>
      <c r="AG299" s="155"/>
      <c r="AH299" s="155"/>
      <c r="AI299" s="33"/>
      <c r="AJ299" s="33"/>
      <c r="AK299" s="8"/>
      <c r="AL299" s="8" t="s">
        <v>49</v>
      </c>
      <c r="AM299" s="8"/>
    </row>
    <row r="300" spans="1:39" s="3" customFormat="1" ht="42">
      <c r="A300" s="13">
        <v>292</v>
      </c>
      <c r="B300" s="8"/>
      <c r="C300" s="8" t="s">
        <v>1007</v>
      </c>
      <c r="D300" s="8" t="s">
        <v>1008</v>
      </c>
      <c r="E300" s="61" t="s">
        <v>1028</v>
      </c>
      <c r="F300" s="2" t="s">
        <v>1029</v>
      </c>
      <c r="G300" s="2" t="s">
        <v>224</v>
      </c>
      <c r="H300" s="8" t="s">
        <v>13</v>
      </c>
      <c r="I300" s="82" t="s">
        <v>1323</v>
      </c>
      <c r="J300" s="8" t="s">
        <v>1009</v>
      </c>
      <c r="K300" s="14">
        <v>0.8</v>
      </c>
      <c r="L300" s="8" t="s">
        <v>1030</v>
      </c>
      <c r="M300" s="8" t="s">
        <v>1031</v>
      </c>
      <c r="N300" s="34" t="s">
        <v>1032</v>
      </c>
      <c r="O300" s="6">
        <v>44855</v>
      </c>
      <c r="P300" s="8">
        <f>IF(ISBLANK(Гарантии!$O300), "Дата не указана", YEAR(Гарантии!$O300))</f>
        <v>2022</v>
      </c>
      <c r="Q300" s="6" t="str">
        <f ca="1">IF(OR(Гарантии!$R300&gt;=TODAY(),Гарантии!$S300&gt;=TODAY(),Гарантии!$T300&gt;=TODAY(),Гарантии!$U300&gt;=TODAY(),Гарантии!$V300&gt;=TODAY(),Гарантии!$W300&gt;=TODAY(),Гарантии!$X300&gt;=TODAY(),Гарантии!$Z300&gt;=TODAY(),Гарантии!$AB300&gt;=TODAY(),Гарантии!$AD300&gt;=TODAY(),Гарантии!$AC300&gt;=TODAY(),Гарантии!$Y300&gt;=TODAY(),Гарантии!$AA300&gt;=TODAY()),"Действует", "Окончена")</f>
        <v>Действует</v>
      </c>
      <c r="R300" s="6"/>
      <c r="S300" s="6"/>
      <c r="T300" s="6"/>
      <c r="U300" s="6">
        <v>45586</v>
      </c>
      <c r="V300" s="6"/>
      <c r="W300" s="6"/>
      <c r="X300" s="6"/>
      <c r="Y300" s="6"/>
      <c r="Z300" s="6">
        <v>46681</v>
      </c>
      <c r="AA300" s="6">
        <v>45586</v>
      </c>
      <c r="AB300" s="6"/>
      <c r="AC300" s="6"/>
      <c r="AD300" s="6"/>
      <c r="AE300" s="153"/>
      <c r="AF300" s="156"/>
      <c r="AG300" s="155"/>
      <c r="AH300" s="155"/>
      <c r="AI300" s="33"/>
      <c r="AJ300" s="33"/>
      <c r="AK300" s="8"/>
      <c r="AL300" s="8" t="s">
        <v>49</v>
      </c>
      <c r="AM300" s="8"/>
    </row>
    <row r="301" spans="1:39" s="3" customFormat="1" ht="28">
      <c r="A301" s="13">
        <v>293</v>
      </c>
      <c r="B301" s="8"/>
      <c r="C301" s="8" t="s">
        <v>1007</v>
      </c>
      <c r="D301" s="8" t="s">
        <v>1008</v>
      </c>
      <c r="E301" s="61" t="s">
        <v>1041</v>
      </c>
      <c r="F301" s="2" t="s">
        <v>1019</v>
      </c>
      <c r="G301" s="2" t="s">
        <v>224</v>
      </c>
      <c r="H301" s="8" t="s">
        <v>13</v>
      </c>
      <c r="I301" s="82" t="s">
        <v>1324</v>
      </c>
      <c r="J301" s="8" t="s">
        <v>1009</v>
      </c>
      <c r="K301" s="14">
        <v>2</v>
      </c>
      <c r="L301" s="8" t="s">
        <v>1042</v>
      </c>
      <c r="M301" s="8" t="s">
        <v>1039</v>
      </c>
      <c r="N301" s="34" t="s">
        <v>1040</v>
      </c>
      <c r="O301" s="6">
        <v>44875</v>
      </c>
      <c r="P301" s="8">
        <f>IF(ISBLANK(Гарантии!$O301), "Дата не указана", YEAR(Гарантии!$O301))</f>
        <v>2022</v>
      </c>
      <c r="Q301" s="6" t="str">
        <f ca="1">IF(OR(Гарантии!$R301&gt;=TODAY(),Гарантии!$S301&gt;=TODAY(),Гарантии!$T301&gt;=TODAY(),Гарантии!$U301&gt;=TODAY(),Гарантии!$V301&gt;=TODAY(),Гарантии!$W301&gt;=TODAY(),Гарантии!$X301&gt;=TODAY(),Гарантии!$Z301&gt;=TODAY(),Гарантии!$AB301&gt;=TODAY(),Гарантии!$AD301&gt;=TODAY(),Гарантии!$AC301&gt;=TODAY(),Гарантии!$Y301&gt;=TODAY(),Гарантии!$AA301&gt;=TODAY()),"Действует", "Окончена")</f>
        <v>Действует</v>
      </c>
      <c r="R301" s="6"/>
      <c r="S301" s="6"/>
      <c r="T301" s="6"/>
      <c r="U301" s="6">
        <v>45606</v>
      </c>
      <c r="V301" s="6"/>
      <c r="W301" s="6"/>
      <c r="X301" s="6"/>
      <c r="Y301" s="6"/>
      <c r="Z301" s="6">
        <v>46701</v>
      </c>
      <c r="AA301" s="6">
        <v>45606</v>
      </c>
      <c r="AB301" s="6"/>
      <c r="AC301" s="6"/>
      <c r="AD301" s="6"/>
      <c r="AE301" s="153"/>
      <c r="AF301" s="156"/>
      <c r="AG301" s="155"/>
      <c r="AH301" s="155"/>
      <c r="AI301" s="33"/>
      <c r="AJ301" s="33"/>
      <c r="AK301" s="8"/>
      <c r="AL301" s="8" t="s">
        <v>49</v>
      </c>
      <c r="AM301" s="8"/>
    </row>
    <row r="302" spans="1:39" s="3" customFormat="1" ht="28">
      <c r="A302" s="13">
        <v>294</v>
      </c>
      <c r="B302" s="8"/>
      <c r="C302" s="8" t="s">
        <v>1046</v>
      </c>
      <c r="D302" s="8" t="s">
        <v>1017</v>
      </c>
      <c r="E302" s="61"/>
      <c r="F302" s="2" t="s">
        <v>1019</v>
      </c>
      <c r="G302" s="2" t="s">
        <v>224</v>
      </c>
      <c r="H302" s="8" t="s">
        <v>29</v>
      </c>
      <c r="I302" s="82" t="s">
        <v>275</v>
      </c>
      <c r="J302" s="8" t="s">
        <v>1009</v>
      </c>
      <c r="K302" s="14">
        <v>1.07</v>
      </c>
      <c r="L302" s="8" t="s">
        <v>1050</v>
      </c>
      <c r="M302" s="8" t="s">
        <v>1051</v>
      </c>
      <c r="N302" s="34" t="s">
        <v>1052</v>
      </c>
      <c r="O302" s="6">
        <v>44781</v>
      </c>
      <c r="P302" s="8">
        <f>IF(ISBLANK(Гарантии!$O302), "Дата не указана", YEAR(Гарантии!$O302))</f>
        <v>2022</v>
      </c>
      <c r="Q302" s="6" t="str">
        <f ca="1">IF(OR(Гарантии!$R302&gt;=TODAY(),Гарантии!$S302&gt;=TODAY(),Гарантии!$T302&gt;=TODAY(),Гарантии!$U302&gt;=TODAY(),Гарантии!$V302&gt;=TODAY(),Гарантии!$W302&gt;=TODAY(),Гарантии!$X302&gt;=TODAY(),Гарантии!$Z302&gt;=TODAY(),Гарантии!$AB302&gt;=TODAY(),Гарантии!$AD302&gt;=TODAY(),Гарантии!$AC302&gt;=TODAY(),Гарантии!$Y302&gt;=TODAY(),Гарантии!$AA302&gt;=TODAY()),"Действует", "Окончена")</f>
        <v>Действует</v>
      </c>
      <c r="R302" s="6"/>
      <c r="S302" s="6"/>
      <c r="T302" s="6"/>
      <c r="U302" s="6">
        <v>45512</v>
      </c>
      <c r="V302" s="6"/>
      <c r="W302" s="6"/>
      <c r="X302" s="6"/>
      <c r="Y302" s="6"/>
      <c r="Z302" s="6">
        <v>46607</v>
      </c>
      <c r="AA302" s="6">
        <v>45512</v>
      </c>
      <c r="AB302" s="6"/>
      <c r="AC302" s="6"/>
      <c r="AD302" s="6"/>
      <c r="AE302" s="153"/>
      <c r="AF302" s="156"/>
      <c r="AG302" s="155"/>
      <c r="AH302" s="155"/>
      <c r="AI302" s="33"/>
      <c r="AJ302" s="33"/>
      <c r="AK302" s="8"/>
      <c r="AL302" s="4" t="s">
        <v>179</v>
      </c>
      <c r="AM302" s="8"/>
    </row>
    <row r="303" spans="1:39" s="3" customFormat="1" ht="28">
      <c r="A303" s="13">
        <v>295</v>
      </c>
      <c r="B303" s="8"/>
      <c r="C303" s="8" t="s">
        <v>1046</v>
      </c>
      <c r="D303" s="8" t="s">
        <v>1017</v>
      </c>
      <c r="E303" s="61" t="s">
        <v>1047</v>
      </c>
      <c r="F303" s="2" t="s">
        <v>1019</v>
      </c>
      <c r="G303" s="2" t="s">
        <v>224</v>
      </c>
      <c r="H303" s="8" t="s">
        <v>29</v>
      </c>
      <c r="I303" s="82" t="s">
        <v>275</v>
      </c>
      <c r="J303" s="8" t="s">
        <v>1009</v>
      </c>
      <c r="K303" s="14">
        <v>1.3</v>
      </c>
      <c r="L303" s="8" t="s">
        <v>1048</v>
      </c>
      <c r="M303" s="8" t="s">
        <v>1022</v>
      </c>
      <c r="N303" s="34" t="s">
        <v>1049</v>
      </c>
      <c r="O303" s="6">
        <v>44799</v>
      </c>
      <c r="P303" s="8">
        <f>IF(ISBLANK(Гарантии!$O303), "Дата не указана", YEAR(Гарантии!$O303))</f>
        <v>2022</v>
      </c>
      <c r="Q303" s="6" t="str">
        <f ca="1">IF(OR(Гарантии!$R303&gt;=TODAY(),Гарантии!$S303&gt;=TODAY(),Гарантии!$T303&gt;=TODAY(),Гарантии!$U303&gt;=TODAY(),Гарантии!$V303&gt;=TODAY(),Гарантии!$W303&gt;=TODAY(),Гарантии!$X303&gt;=TODAY(),Гарантии!$Z303&gt;=TODAY(),Гарантии!$AB303&gt;=TODAY(),Гарантии!$AD303&gt;=TODAY(),Гарантии!$AC303&gt;=TODAY(),Гарантии!$Y303&gt;=TODAY(),Гарантии!$AA303&gt;=TODAY()),"Действует", "Окончена")</f>
        <v>Действует</v>
      </c>
      <c r="R303" s="6"/>
      <c r="S303" s="6"/>
      <c r="T303" s="6"/>
      <c r="U303" s="6">
        <v>45530</v>
      </c>
      <c r="V303" s="6"/>
      <c r="W303" s="6">
        <v>46991</v>
      </c>
      <c r="X303" s="6"/>
      <c r="Y303" s="6"/>
      <c r="Z303" s="6">
        <v>46625</v>
      </c>
      <c r="AA303" s="6">
        <v>45530</v>
      </c>
      <c r="AB303" s="6"/>
      <c r="AC303" s="6"/>
      <c r="AD303" s="6"/>
      <c r="AE303" s="153"/>
      <c r="AF303" s="156"/>
      <c r="AG303" s="155"/>
      <c r="AH303" s="155"/>
      <c r="AI303" s="33"/>
      <c r="AJ303" s="33"/>
      <c r="AK303" s="8"/>
      <c r="AL303" s="4" t="s">
        <v>179</v>
      </c>
      <c r="AM303" s="8"/>
    </row>
    <row r="304" spans="1:39" s="3" customFormat="1" ht="28">
      <c r="A304" s="13">
        <v>296</v>
      </c>
      <c r="B304" s="8"/>
      <c r="C304" s="8" t="s">
        <v>1007</v>
      </c>
      <c r="D304" s="8" t="s">
        <v>1008</v>
      </c>
      <c r="E304" s="61" t="s">
        <v>1043</v>
      </c>
      <c r="F304" s="2" t="s">
        <v>227</v>
      </c>
      <c r="G304" s="2" t="s">
        <v>224</v>
      </c>
      <c r="H304" s="8" t="s">
        <v>29</v>
      </c>
      <c r="I304" s="82" t="s">
        <v>274</v>
      </c>
      <c r="J304" s="8" t="s">
        <v>1009</v>
      </c>
      <c r="K304" s="14">
        <v>0.8</v>
      </c>
      <c r="L304" s="8" t="s">
        <v>1044</v>
      </c>
      <c r="M304" s="8" t="s">
        <v>1022</v>
      </c>
      <c r="N304" s="34" t="s">
        <v>1045</v>
      </c>
      <c r="O304" s="6">
        <v>44831</v>
      </c>
      <c r="P304" s="8">
        <f>IF(ISBLANK(Гарантии!$O304), "Дата не указана", YEAR(Гарантии!$O304))</f>
        <v>2022</v>
      </c>
      <c r="Q304" s="6" t="str">
        <f ca="1">IF(OR(Гарантии!$R304&gt;=TODAY(),Гарантии!$S304&gt;=TODAY(),Гарантии!$T304&gt;=TODAY(),Гарантии!$U304&gt;=TODAY(),Гарантии!$V304&gt;=TODAY(),Гарантии!$W304&gt;=TODAY(),Гарантии!$X304&gt;=TODAY(),Гарантии!$Z304&gt;=TODAY(),Гарантии!$AB304&gt;=TODAY(),Гарантии!$AD304&gt;=TODAY(),Гарантии!$AC304&gt;=TODAY(),Гарантии!$Y304&gt;=TODAY(),Гарантии!$AA304&gt;=TODAY()),"Действует", "Окончена")</f>
        <v>Действует</v>
      </c>
      <c r="R304" s="6"/>
      <c r="S304" s="6"/>
      <c r="T304" s="6"/>
      <c r="U304" s="6">
        <v>45562</v>
      </c>
      <c r="V304" s="6"/>
      <c r="W304" s="6"/>
      <c r="X304" s="6"/>
      <c r="Y304" s="6"/>
      <c r="Z304" s="6">
        <v>46657</v>
      </c>
      <c r="AA304" s="6">
        <v>45562</v>
      </c>
      <c r="AB304" s="6"/>
      <c r="AC304" s="6"/>
      <c r="AD304" s="6"/>
      <c r="AE304" s="153"/>
      <c r="AF304" s="156"/>
      <c r="AG304" s="155"/>
      <c r="AH304" s="155"/>
      <c r="AI304" s="33"/>
      <c r="AJ304" s="33"/>
      <c r="AK304" s="8"/>
      <c r="AL304" s="4" t="s">
        <v>179</v>
      </c>
      <c r="AM304" s="8"/>
    </row>
    <row r="305" spans="1:39" s="3" customFormat="1" ht="28">
      <c r="A305" s="13">
        <v>297</v>
      </c>
      <c r="B305" s="8"/>
      <c r="C305" s="8" t="s">
        <v>1007</v>
      </c>
      <c r="D305" s="8" t="s">
        <v>1008</v>
      </c>
      <c r="E305" s="61" t="s">
        <v>1066</v>
      </c>
      <c r="F305" s="2" t="s">
        <v>1019</v>
      </c>
      <c r="G305" s="2" t="s">
        <v>224</v>
      </c>
      <c r="H305" s="8" t="s">
        <v>5</v>
      </c>
      <c r="I305" s="82" t="s">
        <v>1326</v>
      </c>
      <c r="J305" s="8" t="s">
        <v>1009</v>
      </c>
      <c r="K305" s="14">
        <v>2.4940000000000002</v>
      </c>
      <c r="L305" s="8" t="s">
        <v>1067</v>
      </c>
      <c r="M305" s="8" t="s">
        <v>1064</v>
      </c>
      <c r="N305" s="34" t="s">
        <v>1068</v>
      </c>
      <c r="O305" s="6">
        <v>44798</v>
      </c>
      <c r="P305" s="8">
        <f>IF(ISBLANK(Гарантии!$O305), "Дата не указана", YEAR(Гарантии!$O305))</f>
        <v>2022</v>
      </c>
      <c r="Q305" s="6" t="str">
        <f ca="1">IF(OR(Гарантии!$R305&gt;=TODAY(),Гарантии!$S305&gt;=TODAY(),Гарантии!$T305&gt;=TODAY(),Гарантии!$U305&gt;=TODAY(),Гарантии!$V305&gt;=TODAY(),Гарантии!$W305&gt;=TODAY(),Гарантии!$X305&gt;=TODAY(),Гарантии!$Z305&gt;=TODAY(),Гарантии!$AB305&gt;=TODAY(),Гарантии!$AD305&gt;=TODAY(),Гарантии!$AC305&gt;=TODAY(),Гарантии!$Y305&gt;=TODAY(),Гарантии!$AA305&gt;=TODAY()),"Действует", "Окончена")</f>
        <v>Действует</v>
      </c>
      <c r="R305" s="6"/>
      <c r="S305" s="6"/>
      <c r="T305" s="6"/>
      <c r="U305" s="6">
        <v>45529</v>
      </c>
      <c r="V305" s="6"/>
      <c r="W305" s="6"/>
      <c r="X305" s="6"/>
      <c r="Y305" s="6"/>
      <c r="Z305" s="6">
        <v>46624</v>
      </c>
      <c r="AA305" s="6">
        <v>45529</v>
      </c>
      <c r="AB305" s="6"/>
      <c r="AC305" s="6"/>
      <c r="AD305" s="6"/>
      <c r="AE305" s="153"/>
      <c r="AF305" s="156"/>
      <c r="AG305" s="155"/>
      <c r="AH305" s="155"/>
      <c r="AI305" s="33"/>
      <c r="AJ305" s="33"/>
      <c r="AK305" s="8"/>
      <c r="AL305" s="8" t="s">
        <v>1639</v>
      </c>
      <c r="AM305" s="8"/>
    </row>
    <row r="306" spans="1:39" s="3" customFormat="1" ht="28">
      <c r="A306" s="13">
        <v>298</v>
      </c>
      <c r="B306" s="8"/>
      <c r="C306" s="8" t="s">
        <v>1007</v>
      </c>
      <c r="D306" s="8" t="s">
        <v>1017</v>
      </c>
      <c r="E306" s="61" t="s">
        <v>1062</v>
      </c>
      <c r="F306" s="2" t="s">
        <v>227</v>
      </c>
      <c r="G306" s="2" t="s">
        <v>224</v>
      </c>
      <c r="H306" s="8" t="s">
        <v>5</v>
      </c>
      <c r="I306" s="89" t="s">
        <v>263</v>
      </c>
      <c r="J306" s="8" t="s">
        <v>1009</v>
      </c>
      <c r="K306" s="14">
        <v>1</v>
      </c>
      <c r="L306" s="8" t="s">
        <v>1063</v>
      </c>
      <c r="M306" s="8" t="s">
        <v>1064</v>
      </c>
      <c r="N306" s="34" t="s">
        <v>1065</v>
      </c>
      <c r="O306" s="6">
        <v>44810</v>
      </c>
      <c r="P306" s="8">
        <f>IF(ISBLANK(Гарантии!$O306), "Дата не указана", YEAR(Гарантии!$O306))</f>
        <v>2022</v>
      </c>
      <c r="Q306" s="6" t="str">
        <f ca="1">IF(OR(Гарантии!$R306&gt;=TODAY(),Гарантии!$S306&gt;=TODAY(),Гарантии!$T306&gt;=TODAY(),Гарантии!$U306&gt;=TODAY(),Гарантии!$V306&gt;=TODAY(),Гарантии!$W306&gt;=TODAY(),Гарантии!$X306&gt;=TODAY(),Гарантии!$Z306&gt;=TODAY(),Гарантии!$AB306&gt;=TODAY(),Гарантии!$AD306&gt;=TODAY(),Гарантии!$AC306&gt;=TODAY(),Гарантии!$Y306&gt;=TODAY(),Гарантии!$AA306&gt;=TODAY()),"Действует", "Окончена")</f>
        <v>Действует</v>
      </c>
      <c r="R306" s="6"/>
      <c r="S306" s="6"/>
      <c r="T306" s="6"/>
      <c r="U306" s="6">
        <v>45541</v>
      </c>
      <c r="V306" s="6"/>
      <c r="W306" s="6">
        <v>47002</v>
      </c>
      <c r="X306" s="6"/>
      <c r="Y306" s="6"/>
      <c r="Z306" s="6">
        <v>46636</v>
      </c>
      <c r="AA306" s="6">
        <v>45541</v>
      </c>
      <c r="AB306" s="6"/>
      <c r="AC306" s="6"/>
      <c r="AD306" s="6"/>
      <c r="AE306" s="153"/>
      <c r="AF306" s="156"/>
      <c r="AG306" s="155"/>
      <c r="AH306" s="155"/>
      <c r="AI306" s="33"/>
      <c r="AJ306" s="33"/>
      <c r="AK306" s="8"/>
      <c r="AL306" s="8" t="s">
        <v>1639</v>
      </c>
      <c r="AM306" s="8"/>
    </row>
    <row r="307" spans="1:39" s="3" customFormat="1" ht="56">
      <c r="A307" s="13">
        <v>299</v>
      </c>
      <c r="B307" s="8"/>
      <c r="C307" s="8" t="s">
        <v>1007</v>
      </c>
      <c r="D307" s="8" t="s">
        <v>1017</v>
      </c>
      <c r="E307" s="61" t="s">
        <v>1059</v>
      </c>
      <c r="F307" s="2" t="s">
        <v>227</v>
      </c>
      <c r="G307" s="2" t="s">
        <v>224</v>
      </c>
      <c r="H307" s="8" t="s">
        <v>5</v>
      </c>
      <c r="I307" s="89" t="s">
        <v>276</v>
      </c>
      <c r="J307" s="8" t="s">
        <v>1009</v>
      </c>
      <c r="K307" s="14">
        <v>2.9340000000000002</v>
      </c>
      <c r="L307" s="8" t="s">
        <v>1060</v>
      </c>
      <c r="M307" s="8" t="s">
        <v>1011</v>
      </c>
      <c r="N307" s="34" t="s">
        <v>1061</v>
      </c>
      <c r="O307" s="6">
        <v>44859</v>
      </c>
      <c r="P307" s="8">
        <f>IF(ISBLANK(Гарантии!$O307), "Дата не указана", YEAR(Гарантии!$O307))</f>
        <v>2022</v>
      </c>
      <c r="Q307" s="6" t="str">
        <f ca="1">IF(OR(Гарантии!$R307&gt;=TODAY(),Гарантии!$S307&gt;=TODAY(),Гарантии!$T307&gt;=TODAY(),Гарантии!$U307&gt;=TODAY(),Гарантии!$V307&gt;=TODAY(),Гарантии!$W307&gt;=TODAY(),Гарантии!$X307&gt;=TODAY(),Гарантии!$Z307&gt;=TODAY(),Гарантии!$AB307&gt;=TODAY(),Гарантии!$AD307&gt;=TODAY(),Гарантии!$AC307&gt;=TODAY(),Гарантии!$Y307&gt;=TODAY(),Гарантии!$AA307&gt;=TODAY()),"Действует", "Окончена")</f>
        <v>Действует</v>
      </c>
      <c r="R307" s="6"/>
      <c r="S307" s="6"/>
      <c r="T307" s="6"/>
      <c r="U307" s="6">
        <v>45590</v>
      </c>
      <c r="V307" s="6"/>
      <c r="W307" s="6"/>
      <c r="X307" s="6"/>
      <c r="Y307" s="6"/>
      <c r="Z307" s="6">
        <v>46685</v>
      </c>
      <c r="AA307" s="6">
        <v>45590</v>
      </c>
      <c r="AB307" s="6"/>
      <c r="AC307" s="6"/>
      <c r="AD307" s="6"/>
      <c r="AE307" s="153"/>
      <c r="AF307" s="156"/>
      <c r="AG307" s="155"/>
      <c r="AH307" s="155"/>
      <c r="AI307" s="33"/>
      <c r="AJ307" s="33"/>
      <c r="AK307" s="8"/>
      <c r="AL307" s="8" t="s">
        <v>1639</v>
      </c>
      <c r="AM307" s="8"/>
    </row>
    <row r="308" spans="1:39" s="3" customFormat="1" ht="28">
      <c r="A308" s="13">
        <v>300</v>
      </c>
      <c r="B308" s="8"/>
      <c r="C308" s="8" t="s">
        <v>1007</v>
      </c>
      <c r="D308" s="8" t="s">
        <v>1008</v>
      </c>
      <c r="E308" s="61" t="s">
        <v>1056</v>
      </c>
      <c r="F308" s="2" t="s">
        <v>1019</v>
      </c>
      <c r="G308" s="2" t="s">
        <v>224</v>
      </c>
      <c r="H308" s="8" t="s">
        <v>5</v>
      </c>
      <c r="I308" s="82" t="s">
        <v>1325</v>
      </c>
      <c r="J308" s="8" t="s">
        <v>1009</v>
      </c>
      <c r="K308" s="14">
        <v>3.1</v>
      </c>
      <c r="L308" s="8" t="s">
        <v>1057</v>
      </c>
      <c r="M308" s="8" t="s">
        <v>1022</v>
      </c>
      <c r="N308" s="34" t="s">
        <v>1058</v>
      </c>
      <c r="O308" s="6">
        <v>44924</v>
      </c>
      <c r="P308" s="8">
        <f>IF(ISBLANK(Гарантии!$O308), "Дата не указана", YEAR(Гарантии!$O308))</f>
        <v>2022</v>
      </c>
      <c r="Q308" s="6" t="str">
        <f ca="1">IF(OR(Гарантии!$R308&gt;=TODAY(),Гарантии!$S308&gt;=TODAY(),Гарантии!$T308&gt;=TODAY(),Гарантии!$U308&gt;=TODAY(),Гарантии!$V308&gt;=TODAY(),Гарантии!$W308&gt;=TODAY(),Гарантии!$X308&gt;=TODAY(),Гарантии!$Z308&gt;=TODAY(),Гарантии!$AB308&gt;=TODAY(),Гарантии!$AD308&gt;=TODAY(),Гарантии!$AC308&gt;=TODAY(),Гарантии!$Y308&gt;=TODAY(),Гарантии!$AA308&gt;=TODAY()),"Действует", "Окончена")</f>
        <v>Действует</v>
      </c>
      <c r="R308" s="6"/>
      <c r="S308" s="6"/>
      <c r="T308" s="6"/>
      <c r="U308" s="6">
        <v>45655</v>
      </c>
      <c r="V308" s="6"/>
      <c r="W308" s="6"/>
      <c r="X308" s="6"/>
      <c r="Y308" s="6"/>
      <c r="Z308" s="6">
        <v>46750</v>
      </c>
      <c r="AA308" s="6">
        <v>45655</v>
      </c>
      <c r="AB308" s="6"/>
      <c r="AC308" s="6"/>
      <c r="AD308" s="6"/>
      <c r="AE308" s="153"/>
      <c r="AF308" s="156"/>
      <c r="AG308" s="155"/>
      <c r="AH308" s="155"/>
      <c r="AI308" s="33"/>
      <c r="AJ308" s="33"/>
      <c r="AK308" s="8"/>
      <c r="AL308" s="8" t="s">
        <v>1639</v>
      </c>
      <c r="AM308" s="8"/>
    </row>
    <row r="309" spans="1:39" s="3" customFormat="1" ht="28">
      <c r="A309" s="13">
        <v>301</v>
      </c>
      <c r="B309" s="8"/>
      <c r="C309" s="8" t="s">
        <v>1073</v>
      </c>
      <c r="D309" s="8" t="s">
        <v>1008</v>
      </c>
      <c r="E309" s="61"/>
      <c r="F309" s="2" t="s">
        <v>1019</v>
      </c>
      <c r="G309" s="2" t="s">
        <v>224</v>
      </c>
      <c r="H309" s="8" t="s">
        <v>6</v>
      </c>
      <c r="I309" s="82" t="s">
        <v>1328</v>
      </c>
      <c r="J309" s="8" t="s">
        <v>1009</v>
      </c>
      <c r="K309" s="14">
        <v>1</v>
      </c>
      <c r="L309" s="8" t="s">
        <v>1074</v>
      </c>
      <c r="M309" s="8" t="s">
        <v>1071</v>
      </c>
      <c r="N309" s="34" t="s">
        <v>1075</v>
      </c>
      <c r="O309" s="6">
        <v>44721</v>
      </c>
      <c r="P309" s="8">
        <f>IF(ISBLANK(Гарантии!$O309), "Дата не указана", YEAR(Гарантии!$O309))</f>
        <v>2022</v>
      </c>
      <c r="Q309" s="6" t="str">
        <f ca="1">IF(OR(Гарантии!$R309&gt;=TODAY(),Гарантии!$S309&gt;=TODAY(),Гарантии!$T309&gt;=TODAY(),Гарантии!$U309&gt;=TODAY(),Гарантии!$V309&gt;=TODAY(),Гарантии!$W309&gt;=TODAY(),Гарантии!$X309&gt;=TODAY(),Гарантии!$Z309&gt;=TODAY(),Гарантии!$AB309&gt;=TODAY(),Гарантии!$AD309&gt;=TODAY(),Гарантии!$AC309&gt;=TODAY(),Гарантии!$Y309&gt;=TODAY(),Гарантии!$AA309&gt;=TODAY()),"Действует", "Окончена")</f>
        <v>Действует</v>
      </c>
      <c r="R309" s="6"/>
      <c r="S309" s="6"/>
      <c r="T309" s="6"/>
      <c r="U309" s="6">
        <v>45452</v>
      </c>
      <c r="V309" s="6"/>
      <c r="W309" s="6"/>
      <c r="X309" s="6"/>
      <c r="Y309" s="6"/>
      <c r="Z309" s="6">
        <v>46547</v>
      </c>
      <c r="AA309" s="6">
        <v>45452</v>
      </c>
      <c r="AB309" s="6"/>
      <c r="AC309" s="6"/>
      <c r="AD309" s="6"/>
      <c r="AE309" s="153"/>
      <c r="AF309" s="156"/>
      <c r="AG309" s="155"/>
      <c r="AH309" s="155"/>
      <c r="AI309" s="33"/>
      <c r="AJ309" s="33"/>
      <c r="AK309" s="8"/>
      <c r="AL309" s="8" t="s">
        <v>1639</v>
      </c>
      <c r="AM309" s="8"/>
    </row>
    <row r="310" spans="1:39" s="3" customFormat="1" ht="28">
      <c r="A310" s="13">
        <v>302</v>
      </c>
      <c r="B310" s="8"/>
      <c r="C310" s="8" t="s">
        <v>1007</v>
      </c>
      <c r="D310" s="8" t="s">
        <v>1008</v>
      </c>
      <c r="E310" s="61" t="s">
        <v>1069</v>
      </c>
      <c r="F310" s="2" t="s">
        <v>227</v>
      </c>
      <c r="G310" s="2" t="s">
        <v>224</v>
      </c>
      <c r="H310" s="8" t="s">
        <v>6</v>
      </c>
      <c r="I310" s="82" t="s">
        <v>1327</v>
      </c>
      <c r="J310" s="8" t="s">
        <v>1009</v>
      </c>
      <c r="K310" s="14">
        <v>8.2390000000000008</v>
      </c>
      <c r="L310" s="8" t="s">
        <v>1070</v>
      </c>
      <c r="M310" s="8" t="s">
        <v>1071</v>
      </c>
      <c r="N310" s="34" t="s">
        <v>1072</v>
      </c>
      <c r="O310" s="6">
        <v>44827</v>
      </c>
      <c r="P310" s="8">
        <f>IF(ISBLANK(Гарантии!$O310), "Дата не указана", YEAR(Гарантии!$O310))</f>
        <v>2022</v>
      </c>
      <c r="Q310" s="6" t="str">
        <f ca="1">IF(OR(Гарантии!$R310&gt;=TODAY(),Гарантии!$S310&gt;=TODAY(),Гарантии!$T310&gt;=TODAY(),Гарантии!$U310&gt;=TODAY(),Гарантии!$V310&gt;=TODAY(),Гарантии!$W310&gt;=TODAY(),Гарантии!$X310&gt;=TODAY(),Гарантии!$Z310&gt;=TODAY(),Гарантии!$AB310&gt;=TODAY(),Гарантии!$AD310&gt;=TODAY(),Гарантии!$AC310&gt;=TODAY(),Гарантии!$Y310&gt;=TODAY(),Гарантии!$AA310&gt;=TODAY()),"Действует", "Окончена")</f>
        <v>Действует</v>
      </c>
      <c r="R310" s="6"/>
      <c r="S310" s="6"/>
      <c r="T310" s="6"/>
      <c r="U310" s="6">
        <v>45558</v>
      </c>
      <c r="V310" s="6"/>
      <c r="W310" s="6"/>
      <c r="X310" s="6"/>
      <c r="Y310" s="6"/>
      <c r="Z310" s="6">
        <v>46653</v>
      </c>
      <c r="AA310" s="6">
        <v>45558</v>
      </c>
      <c r="AB310" s="6"/>
      <c r="AC310" s="6"/>
      <c r="AD310" s="6"/>
      <c r="AE310" s="153"/>
      <c r="AF310" s="156"/>
      <c r="AG310" s="155"/>
      <c r="AH310" s="155"/>
      <c r="AI310" s="33"/>
      <c r="AJ310" s="33"/>
      <c r="AK310" s="8"/>
      <c r="AL310" s="8" t="s">
        <v>1639</v>
      </c>
      <c r="AM310" s="8"/>
    </row>
    <row r="311" spans="1:39" s="3" customFormat="1" ht="42">
      <c r="A311" s="13">
        <v>303</v>
      </c>
      <c r="B311" s="8"/>
      <c r="C311" s="8" t="s">
        <v>1007</v>
      </c>
      <c r="D311" s="8" t="s">
        <v>1008</v>
      </c>
      <c r="E311" s="61" t="s">
        <v>1082</v>
      </c>
      <c r="F311" s="2" t="s">
        <v>1019</v>
      </c>
      <c r="G311" s="2" t="s">
        <v>224</v>
      </c>
      <c r="H311" s="8" t="s">
        <v>30</v>
      </c>
      <c r="I311" s="82" t="s">
        <v>1329</v>
      </c>
      <c r="J311" s="8" t="s">
        <v>1009</v>
      </c>
      <c r="K311" s="14">
        <v>2.6</v>
      </c>
      <c r="L311" s="8" t="s">
        <v>1083</v>
      </c>
      <c r="M311" s="8" t="s">
        <v>1084</v>
      </c>
      <c r="N311" s="34" t="s">
        <v>1085</v>
      </c>
      <c r="O311" s="6">
        <v>44841</v>
      </c>
      <c r="P311" s="8">
        <f>IF(ISBLANK(Гарантии!$O311), "Дата не указана", YEAR(Гарантии!$O311))</f>
        <v>2022</v>
      </c>
      <c r="Q311" s="6" t="str">
        <f ca="1">IF(OR(Гарантии!$R311&gt;=TODAY(),Гарантии!$S311&gt;=TODAY(),Гарантии!$T311&gt;=TODAY(),Гарантии!$U311&gt;=TODAY(),Гарантии!$V311&gt;=TODAY(),Гарантии!$W311&gt;=TODAY(),Гарантии!$X311&gt;=TODAY(),Гарантии!$Z311&gt;=TODAY(),Гарантии!$AB311&gt;=TODAY(),Гарантии!$AD311&gt;=TODAY(),Гарантии!$AC311&gt;=TODAY(),Гарантии!$Y311&gt;=TODAY(),Гарантии!$AA311&gt;=TODAY()),"Действует", "Окончена")</f>
        <v>Действует</v>
      </c>
      <c r="R311" s="6"/>
      <c r="S311" s="6"/>
      <c r="T311" s="6"/>
      <c r="U311" s="6">
        <v>45572</v>
      </c>
      <c r="V311" s="6"/>
      <c r="W311" s="6"/>
      <c r="X311" s="6"/>
      <c r="Y311" s="6"/>
      <c r="Z311" s="6">
        <v>46667</v>
      </c>
      <c r="AA311" s="6">
        <v>45572</v>
      </c>
      <c r="AB311" s="6"/>
      <c r="AC311" s="6"/>
      <c r="AD311" s="6"/>
      <c r="AE311" s="153"/>
      <c r="AF311" s="156"/>
      <c r="AG311" s="155"/>
      <c r="AH311" s="155"/>
      <c r="AI311" s="33"/>
      <c r="AJ311" s="33"/>
      <c r="AK311" s="8"/>
      <c r="AL311" s="8" t="s">
        <v>1640</v>
      </c>
      <c r="AM311" s="8"/>
    </row>
    <row r="312" spans="1:39" s="3" customFormat="1" ht="28">
      <c r="A312" s="13">
        <v>304</v>
      </c>
      <c r="B312" s="8"/>
      <c r="C312" s="8" t="s">
        <v>1086</v>
      </c>
      <c r="D312" s="8" t="s">
        <v>1008</v>
      </c>
      <c r="E312" s="61" t="s">
        <v>1087</v>
      </c>
      <c r="F312" s="2" t="s">
        <v>1019</v>
      </c>
      <c r="G312" s="2" t="s">
        <v>224</v>
      </c>
      <c r="H312" s="8" t="s">
        <v>31</v>
      </c>
      <c r="I312" s="89" t="s">
        <v>273</v>
      </c>
      <c r="J312" s="8" t="s">
        <v>1009</v>
      </c>
      <c r="K312" s="14">
        <v>1.9950000000000001</v>
      </c>
      <c r="L312" s="8" t="s">
        <v>1088</v>
      </c>
      <c r="M312" s="8" t="s">
        <v>1022</v>
      </c>
      <c r="N312" s="34" t="s">
        <v>1089</v>
      </c>
      <c r="O312" s="6">
        <v>44810</v>
      </c>
      <c r="P312" s="8">
        <f>IF(ISBLANK(Гарантии!$O312), "Дата не указана", YEAR(Гарантии!$O312))</f>
        <v>2022</v>
      </c>
      <c r="Q312" s="6" t="str">
        <f ca="1">IF(OR(Гарантии!$R312&gt;=TODAY(),Гарантии!$S312&gt;=TODAY(),Гарантии!$T312&gt;=TODAY(),Гарантии!$U312&gt;=TODAY(),Гарантии!$V312&gt;=TODAY(),Гарантии!$W312&gt;=TODAY(),Гарантии!$X312&gt;=TODAY(),Гарантии!$Z312&gt;=TODAY(),Гарантии!$AB312&gt;=TODAY(),Гарантии!$AD312&gt;=TODAY(),Гарантии!$AC312&gt;=TODAY(),Гарантии!$Y312&gt;=TODAY(),Гарантии!$AA312&gt;=TODAY()),"Действует", "Окончена")</f>
        <v>Действует</v>
      </c>
      <c r="R312" s="6"/>
      <c r="S312" s="6"/>
      <c r="T312" s="6"/>
      <c r="U312" s="6" t="s">
        <v>1351</v>
      </c>
      <c r="V312" s="6"/>
      <c r="W312" s="6"/>
      <c r="X312" s="6"/>
      <c r="Y312" s="6"/>
      <c r="Z312" s="6">
        <v>46636</v>
      </c>
      <c r="AA312" s="6">
        <v>45541</v>
      </c>
      <c r="AB312" s="6">
        <v>44991</v>
      </c>
      <c r="AC312" s="6"/>
      <c r="AD312" s="6"/>
      <c r="AE312" s="153"/>
      <c r="AF312" s="156"/>
      <c r="AG312" s="155"/>
      <c r="AH312" s="155"/>
      <c r="AI312" s="33"/>
      <c r="AJ312" s="33"/>
      <c r="AK312" s="8"/>
      <c r="AL312" s="8" t="s">
        <v>80</v>
      </c>
      <c r="AM312" s="8"/>
    </row>
    <row r="313" spans="1:39" s="3" customFormat="1" ht="28">
      <c r="A313" s="13">
        <v>305</v>
      </c>
      <c r="B313" s="8" t="s">
        <v>815</v>
      </c>
      <c r="C313" s="8" t="s">
        <v>1016</v>
      </c>
      <c r="D313" s="8" t="s">
        <v>1017</v>
      </c>
      <c r="E313" s="61" t="s">
        <v>1095</v>
      </c>
      <c r="F313" s="2" t="s">
        <v>1096</v>
      </c>
      <c r="G313" s="2" t="s">
        <v>224</v>
      </c>
      <c r="H313" s="8" t="s">
        <v>31</v>
      </c>
      <c r="I313" s="82" t="s">
        <v>254</v>
      </c>
      <c r="J313" s="8" t="s">
        <v>1025</v>
      </c>
      <c r="K313" s="14">
        <v>6</v>
      </c>
      <c r="L313" s="8" t="s">
        <v>1097</v>
      </c>
      <c r="M313" s="8" t="s">
        <v>1098</v>
      </c>
      <c r="N313" s="34" t="s">
        <v>1099</v>
      </c>
      <c r="O313" s="6">
        <v>44855</v>
      </c>
      <c r="P313" s="8">
        <f>IF(ISBLANK(Гарантии!$O313), "Дата не указана", YEAR(Гарантии!$O313))</f>
        <v>2022</v>
      </c>
      <c r="Q313" s="6" t="str">
        <f ca="1">IF(OR(Гарантии!$R313&gt;=TODAY(),Гарантии!$S313&gt;=TODAY(),Гарантии!$T313&gt;=TODAY(),Гарантии!$U313&gt;=TODAY(),Гарантии!$V313&gt;=TODAY(),Гарантии!$W313&gt;=TODAY(),Гарантии!$X313&gt;=TODAY(),Гарантии!$Z313&gt;=TODAY(),Гарантии!$AB313&gt;=TODAY(),Гарантии!$AD313&gt;=TODAY(),Гарантии!$AC313&gt;=TODAY(),Гарантии!$Y313&gt;=TODAY(),Гарантии!$AA313&gt;=TODAY()),"Действует", "Окончена")</f>
        <v>Действует</v>
      </c>
      <c r="R313" s="6">
        <v>47047</v>
      </c>
      <c r="S313" s="6"/>
      <c r="T313" s="6"/>
      <c r="U313" s="6">
        <v>46316</v>
      </c>
      <c r="V313" s="6"/>
      <c r="W313" s="6"/>
      <c r="X313" s="6">
        <v>46681</v>
      </c>
      <c r="Y313" s="6"/>
      <c r="Z313" s="6">
        <v>46681</v>
      </c>
      <c r="AA313" s="6">
        <v>45586</v>
      </c>
      <c r="AB313" s="6">
        <v>45037</v>
      </c>
      <c r="AC313" s="6"/>
      <c r="AD313" s="6"/>
      <c r="AE313" s="153"/>
      <c r="AF313" s="156"/>
      <c r="AG313" s="155"/>
      <c r="AH313" s="155"/>
      <c r="AI313" s="33"/>
      <c r="AJ313" s="33"/>
      <c r="AK313" s="8"/>
      <c r="AL313" s="8" t="s">
        <v>80</v>
      </c>
      <c r="AM313" s="8"/>
    </row>
    <row r="314" spans="1:39" s="3" customFormat="1" ht="56">
      <c r="A314" s="13">
        <v>306</v>
      </c>
      <c r="B314" s="8" t="s">
        <v>815</v>
      </c>
      <c r="C314" s="8" t="s">
        <v>1016</v>
      </c>
      <c r="D314" s="8" t="s">
        <v>1017</v>
      </c>
      <c r="E314" s="61" t="s">
        <v>1090</v>
      </c>
      <c r="F314" s="2" t="s">
        <v>1091</v>
      </c>
      <c r="G314" s="2" t="s">
        <v>224</v>
      </c>
      <c r="H314" s="8" t="s">
        <v>31</v>
      </c>
      <c r="I314" s="82" t="s">
        <v>254</v>
      </c>
      <c r="J314" s="8" t="s">
        <v>1092</v>
      </c>
      <c r="K314" s="14">
        <v>8.3650000000000002</v>
      </c>
      <c r="L314" s="8" t="s">
        <v>1093</v>
      </c>
      <c r="M314" s="8" t="s">
        <v>1022</v>
      </c>
      <c r="N314" s="34" t="s">
        <v>1094</v>
      </c>
      <c r="O314" s="6">
        <v>44864</v>
      </c>
      <c r="P314" s="8">
        <f>IF(ISBLANK(Гарантии!$O314), "Дата не указана", YEAR(Гарантии!$O314))</f>
        <v>2022</v>
      </c>
      <c r="Q314" s="6" t="str">
        <f ca="1">IF(OR(Гарантии!$R314&gt;=TODAY(),Гарантии!$S314&gt;=TODAY(),Гарантии!$T314&gt;=TODAY(),Гарантии!$U314&gt;=TODAY(),Гарантии!$V314&gt;=TODAY(),Гарантии!$W314&gt;=TODAY(),Гарантии!$X314&gt;=TODAY(),Гарантии!$Z314&gt;=TODAY(),Гарантии!$AB314&gt;=TODAY(),Гарантии!$AD314&gt;=TODAY(),Гарантии!$AC314&gt;=TODAY(),Гарантии!$Y314&gt;=TODAY(),Гарантии!$AA314&gt;=TODAY()),"Действует", "Окончена")</f>
        <v>Действует</v>
      </c>
      <c r="R314" s="6"/>
      <c r="S314" s="6"/>
      <c r="T314" s="6"/>
      <c r="U314" s="6">
        <v>46325</v>
      </c>
      <c r="V314" s="6"/>
      <c r="W314" s="6"/>
      <c r="X314" s="6">
        <v>46690</v>
      </c>
      <c r="Y314" s="6"/>
      <c r="Z314" s="6"/>
      <c r="AA314" s="6">
        <v>45595</v>
      </c>
      <c r="AB314" s="6">
        <v>45046</v>
      </c>
      <c r="AC314" s="6"/>
      <c r="AD314" s="6"/>
      <c r="AE314" s="153"/>
      <c r="AF314" s="156"/>
      <c r="AG314" s="155"/>
      <c r="AH314" s="155"/>
      <c r="AI314" s="33"/>
      <c r="AJ314" s="33"/>
      <c r="AK314" s="8"/>
      <c r="AL314" s="8" t="s">
        <v>80</v>
      </c>
      <c r="AM314" s="8"/>
    </row>
    <row r="315" spans="1:39" s="3" customFormat="1" ht="28">
      <c r="A315" s="13">
        <v>307</v>
      </c>
      <c r="B315" s="8"/>
      <c r="C315" s="8" t="s">
        <v>1007</v>
      </c>
      <c r="D315" s="8" t="s">
        <v>1008</v>
      </c>
      <c r="E315" s="61" t="s">
        <v>1104</v>
      </c>
      <c r="F315" s="2" t="s">
        <v>227</v>
      </c>
      <c r="G315" s="2" t="s">
        <v>224</v>
      </c>
      <c r="H315" s="8" t="s">
        <v>7</v>
      </c>
      <c r="I315" s="82" t="s">
        <v>132</v>
      </c>
      <c r="J315" s="8" t="s">
        <v>1009</v>
      </c>
      <c r="K315" s="14">
        <v>1.1000000000000001</v>
      </c>
      <c r="L315" s="8" t="s">
        <v>1105</v>
      </c>
      <c r="M315" s="8" t="s">
        <v>1051</v>
      </c>
      <c r="N315" s="34" t="s">
        <v>1106</v>
      </c>
      <c r="O315" s="6">
        <v>44706</v>
      </c>
      <c r="P315" s="8">
        <f>IF(ISBLANK(Гарантии!$O315), "Дата не указана", YEAR(Гарантии!$O315))</f>
        <v>2022</v>
      </c>
      <c r="Q315" s="6" t="str">
        <f ca="1">IF(OR(Гарантии!$R315&gt;=TODAY(),Гарантии!$S315&gt;=TODAY(),Гарантии!$T315&gt;=TODAY(),Гарантии!$U315&gt;=TODAY(),Гарантии!$V315&gt;=TODAY(),Гарантии!$W315&gt;=TODAY(),Гарантии!$X315&gt;=TODAY(),Гарантии!$Z315&gt;=TODAY(),Гарантии!$AB315&gt;=TODAY(),Гарантии!$AD315&gt;=TODAY(),Гарантии!$AC315&gt;=TODAY(),Гарантии!$Y315&gt;=TODAY(),Гарантии!$AA315&gt;=TODAY()),"Действует", "Окончена")</f>
        <v>Действует</v>
      </c>
      <c r="R315" s="6"/>
      <c r="S315" s="6"/>
      <c r="T315" s="6"/>
      <c r="U315" s="6">
        <v>45437</v>
      </c>
      <c r="V315" s="6"/>
      <c r="W315" s="6"/>
      <c r="X315" s="6"/>
      <c r="Y315" s="6"/>
      <c r="Z315" s="6">
        <v>46532</v>
      </c>
      <c r="AA315" s="6">
        <v>45437</v>
      </c>
      <c r="AB315" s="6"/>
      <c r="AC315" s="6"/>
      <c r="AD315" s="6"/>
      <c r="AE315" s="153"/>
      <c r="AF315" s="156"/>
      <c r="AG315" s="155"/>
      <c r="AH315" s="155"/>
      <c r="AI315" s="33"/>
      <c r="AJ315" s="33"/>
      <c r="AK315" s="8"/>
      <c r="AL315" s="8" t="s">
        <v>199</v>
      </c>
      <c r="AM315" s="8"/>
    </row>
    <row r="316" spans="1:39" s="3" customFormat="1" ht="28">
      <c r="A316" s="13">
        <v>308</v>
      </c>
      <c r="B316" s="8"/>
      <c r="C316" s="8" t="s">
        <v>1007</v>
      </c>
      <c r="D316" s="8" t="s">
        <v>1008</v>
      </c>
      <c r="E316" s="61" t="s">
        <v>1107</v>
      </c>
      <c r="F316" s="2" t="s">
        <v>1019</v>
      </c>
      <c r="G316" s="2" t="s">
        <v>224</v>
      </c>
      <c r="H316" s="8" t="s">
        <v>7</v>
      </c>
      <c r="I316" s="82" t="s">
        <v>1330</v>
      </c>
      <c r="J316" s="8" t="s">
        <v>1009</v>
      </c>
      <c r="K316" s="14">
        <v>3</v>
      </c>
      <c r="L316" s="8" t="s">
        <v>1108</v>
      </c>
      <c r="M316" s="8" t="s">
        <v>1051</v>
      </c>
      <c r="N316" s="34" t="s">
        <v>1109</v>
      </c>
      <c r="O316" s="6">
        <v>44796</v>
      </c>
      <c r="P316" s="8">
        <f>IF(ISBLANK(Гарантии!$O316), "Дата не указана", YEAR(Гарантии!$O316))</f>
        <v>2022</v>
      </c>
      <c r="Q316" s="6" t="str">
        <f ca="1">IF(OR(Гарантии!$R316&gt;=TODAY(),Гарантии!$S316&gt;=TODAY(),Гарантии!$T316&gt;=TODAY(),Гарантии!$U316&gt;=TODAY(),Гарантии!$V316&gt;=TODAY(),Гарантии!$W316&gt;=TODAY(),Гарантии!$X316&gt;=TODAY(),Гарантии!$Z316&gt;=TODAY(),Гарантии!$AB316&gt;=TODAY(),Гарантии!$AD316&gt;=TODAY(),Гарантии!$AC316&gt;=TODAY(),Гарантии!$Y316&gt;=TODAY(),Гарантии!$AA316&gt;=TODAY()),"Действует", "Окончена")</f>
        <v>Действует</v>
      </c>
      <c r="R316" s="6"/>
      <c r="S316" s="6"/>
      <c r="T316" s="6"/>
      <c r="U316" s="6">
        <v>45527</v>
      </c>
      <c r="V316" s="6"/>
      <c r="W316" s="6"/>
      <c r="X316" s="6"/>
      <c r="Y316" s="6"/>
      <c r="Z316" s="6">
        <v>46622</v>
      </c>
      <c r="AA316" s="6">
        <v>45527</v>
      </c>
      <c r="AB316" s="6"/>
      <c r="AC316" s="6"/>
      <c r="AD316" s="6"/>
      <c r="AE316" s="153"/>
      <c r="AF316" s="156"/>
      <c r="AG316" s="155"/>
      <c r="AH316" s="155"/>
      <c r="AI316" s="33"/>
      <c r="AJ316" s="33"/>
      <c r="AK316" s="8"/>
      <c r="AL316" s="8" t="s">
        <v>199</v>
      </c>
      <c r="AM316" s="8"/>
    </row>
    <row r="317" spans="1:39" s="3" customFormat="1" ht="28">
      <c r="A317" s="13">
        <v>309</v>
      </c>
      <c r="B317" s="8"/>
      <c r="C317" s="8" t="s">
        <v>1007</v>
      </c>
      <c r="D317" s="8" t="s">
        <v>1017</v>
      </c>
      <c r="E317" s="61" t="s">
        <v>1100</v>
      </c>
      <c r="F317" s="2" t="s">
        <v>1019</v>
      </c>
      <c r="G317" s="2" t="s">
        <v>224</v>
      </c>
      <c r="H317" s="8" t="s">
        <v>7</v>
      </c>
      <c r="I317" s="82" t="s">
        <v>287</v>
      </c>
      <c r="J317" s="8" t="s">
        <v>1101</v>
      </c>
      <c r="K317" s="14">
        <v>4.9509999999999996</v>
      </c>
      <c r="L317" s="8" t="s">
        <v>1102</v>
      </c>
      <c r="M317" s="8" t="s">
        <v>1022</v>
      </c>
      <c r="N317" s="34" t="s">
        <v>1103</v>
      </c>
      <c r="O317" s="6">
        <v>44888</v>
      </c>
      <c r="P317" s="8">
        <f>IF(ISBLANK(Гарантии!$O317), "Дата не указана", YEAR(Гарантии!$O317))</f>
        <v>2022</v>
      </c>
      <c r="Q317" s="6" t="str">
        <f ca="1">IF(OR(Гарантии!$R317&gt;=TODAY(),Гарантии!$S317&gt;=TODAY(),Гарантии!$T317&gt;=TODAY(),Гарантии!$U317&gt;=TODAY(),Гарантии!$V317&gt;=TODAY(),Гарантии!$W317&gt;=TODAY(),Гарантии!$X317&gt;=TODAY(),Гарантии!$Z317&gt;=TODAY(),Гарантии!$AB317&gt;=TODAY(),Гарантии!$AD317&gt;=TODAY(),Гарантии!$AC317&gt;=TODAY(),Гарантии!$Y317&gt;=TODAY(),Гарантии!$AA317&gt;=TODAY()),"Действует", "Окончена")</f>
        <v>Действует</v>
      </c>
      <c r="R317" s="6"/>
      <c r="S317" s="6"/>
      <c r="T317" s="6"/>
      <c r="U317" s="6">
        <v>47445</v>
      </c>
      <c r="V317" s="6"/>
      <c r="W317" s="6"/>
      <c r="X317" s="6">
        <v>46714</v>
      </c>
      <c r="Y317" s="6"/>
      <c r="Z317" s="6">
        <v>46714</v>
      </c>
      <c r="AA317" s="6">
        <v>45619</v>
      </c>
      <c r="AB317" s="6"/>
      <c r="AC317" s="6"/>
      <c r="AD317" s="6"/>
      <c r="AE317" s="153"/>
      <c r="AF317" s="156"/>
      <c r="AG317" s="155"/>
      <c r="AH317" s="155"/>
      <c r="AI317" s="33"/>
      <c r="AJ317" s="33"/>
      <c r="AK317" s="8"/>
      <c r="AL317" s="8" t="s">
        <v>199</v>
      </c>
      <c r="AM317" s="8"/>
    </row>
    <row r="318" spans="1:39" s="3" customFormat="1" ht="28">
      <c r="A318" s="13">
        <v>310</v>
      </c>
      <c r="B318" s="8"/>
      <c r="C318" s="8" t="s">
        <v>1086</v>
      </c>
      <c r="D318" s="8" t="s">
        <v>1008</v>
      </c>
      <c r="E318" s="61" t="s">
        <v>1110</v>
      </c>
      <c r="F318" s="2" t="s">
        <v>1096</v>
      </c>
      <c r="G318" s="2" t="s">
        <v>224</v>
      </c>
      <c r="H318" s="8" t="s">
        <v>57</v>
      </c>
      <c r="I318" s="82" t="s">
        <v>88</v>
      </c>
      <c r="J318" s="8" t="s">
        <v>1009</v>
      </c>
      <c r="K318" s="14">
        <v>3</v>
      </c>
      <c r="L318" s="8" t="s">
        <v>1111</v>
      </c>
      <c r="M318" s="8" t="s">
        <v>1112</v>
      </c>
      <c r="N318" s="34" t="s">
        <v>1113</v>
      </c>
      <c r="O318" s="6">
        <v>44909</v>
      </c>
      <c r="P318" s="8">
        <f>IF(ISBLANK(Гарантии!$O318), "Дата не указана", YEAR(Гарантии!$O318))</f>
        <v>2022</v>
      </c>
      <c r="Q318" s="6" t="str">
        <f ca="1">IF(OR(Гарантии!$R318&gt;=TODAY(),Гарантии!$S318&gt;=TODAY(),Гарантии!$T318&gt;=TODAY(),Гарантии!$U318&gt;=TODAY(),Гарантии!$V318&gt;=TODAY(),Гарантии!$W318&gt;=TODAY(),Гарантии!$X318&gt;=TODAY(),Гарантии!$Z318&gt;=TODAY(),Гарантии!$AB318&gt;=TODAY(),Гарантии!$AD318&gt;=TODAY(),Гарантии!$AC318&gt;=TODAY(),Гарантии!$Y318&gt;=TODAY(),Гарантии!$AA318&gt;=TODAY()),"Действует", "Окончена")</f>
        <v>Действует</v>
      </c>
      <c r="R318" s="6"/>
      <c r="S318" s="6"/>
      <c r="T318" s="6"/>
      <c r="U318" s="6">
        <v>45640</v>
      </c>
      <c r="V318" s="6"/>
      <c r="W318" s="6">
        <v>47101</v>
      </c>
      <c r="X318" s="6"/>
      <c r="Y318" s="6"/>
      <c r="Z318" s="6">
        <v>46735</v>
      </c>
      <c r="AA318" s="6">
        <v>45640</v>
      </c>
      <c r="AB318" s="6"/>
      <c r="AC318" s="6"/>
      <c r="AD318" s="6"/>
      <c r="AE318" s="153"/>
      <c r="AF318" s="156"/>
      <c r="AG318" s="155"/>
      <c r="AH318" s="155"/>
      <c r="AI318" s="33"/>
      <c r="AJ318" s="33"/>
      <c r="AK318" s="8"/>
      <c r="AL318" s="8" t="s">
        <v>77</v>
      </c>
      <c r="AM318" s="8"/>
    </row>
    <row r="319" spans="1:39" s="3" customFormat="1" ht="28">
      <c r="A319" s="13">
        <v>311</v>
      </c>
      <c r="B319" s="8"/>
      <c r="C319" s="8" t="s">
        <v>1007</v>
      </c>
      <c r="D319" s="8" t="s">
        <v>1008</v>
      </c>
      <c r="E319" s="61" t="s">
        <v>1125</v>
      </c>
      <c r="F319" s="2" t="s">
        <v>227</v>
      </c>
      <c r="G319" s="2" t="s">
        <v>224</v>
      </c>
      <c r="H319" s="8" t="s">
        <v>8</v>
      </c>
      <c r="I319" s="82" t="s">
        <v>107</v>
      </c>
      <c r="J319" s="8" t="s">
        <v>1009</v>
      </c>
      <c r="K319" s="14">
        <v>1</v>
      </c>
      <c r="L319" s="8" t="s">
        <v>1126</v>
      </c>
      <c r="M319" s="8" t="s">
        <v>1127</v>
      </c>
      <c r="N319" s="34" t="s">
        <v>1128</v>
      </c>
      <c r="O319" s="6">
        <v>44750</v>
      </c>
      <c r="P319" s="8">
        <f>IF(ISBLANK(Гарантии!$O319), "Дата не указана", YEAR(Гарантии!$O319))</f>
        <v>2022</v>
      </c>
      <c r="Q319" s="6" t="str">
        <f ca="1">IF(OR(Гарантии!$R319&gt;=TODAY(),Гарантии!$S319&gt;=TODAY(),Гарантии!$T319&gt;=TODAY(),Гарантии!$U319&gt;=TODAY(),Гарантии!$V319&gt;=TODAY(),Гарантии!$W319&gt;=TODAY(),Гарантии!$X319&gt;=TODAY(),Гарантии!$Z319&gt;=TODAY(),Гарантии!$AB319&gt;=TODAY(),Гарантии!$AD319&gt;=TODAY(),Гарантии!$AC319&gt;=TODAY(),Гарантии!$Y319&gt;=TODAY(),Гарантии!$AA319&gt;=TODAY()),"Действует", "Окончена")</f>
        <v>Действует</v>
      </c>
      <c r="R319" s="6"/>
      <c r="S319" s="6"/>
      <c r="T319" s="6"/>
      <c r="U319" s="6">
        <v>45481</v>
      </c>
      <c r="V319" s="6"/>
      <c r="W319" s="6"/>
      <c r="X319" s="6"/>
      <c r="Y319" s="6"/>
      <c r="Z319" s="6">
        <v>46576</v>
      </c>
      <c r="AA319" s="6">
        <v>45481</v>
      </c>
      <c r="AB319" s="6"/>
      <c r="AC319" s="6"/>
      <c r="AD319" s="6"/>
      <c r="AE319" s="153"/>
      <c r="AF319" s="156"/>
      <c r="AG319" s="155"/>
      <c r="AH319" s="155"/>
      <c r="AI319" s="33"/>
      <c r="AJ319" s="33"/>
      <c r="AK319" s="8"/>
      <c r="AL319" s="8" t="s">
        <v>77</v>
      </c>
      <c r="AM319" s="8"/>
    </row>
    <row r="320" spans="1:39" s="3" customFormat="1" ht="56">
      <c r="A320" s="13">
        <v>312</v>
      </c>
      <c r="B320" s="8"/>
      <c r="C320" s="8" t="s">
        <v>1007</v>
      </c>
      <c r="D320" s="8" t="s">
        <v>1008</v>
      </c>
      <c r="E320" s="61" t="s">
        <v>1122</v>
      </c>
      <c r="F320" s="2" t="s">
        <v>227</v>
      </c>
      <c r="G320" s="2" t="s">
        <v>224</v>
      </c>
      <c r="H320" s="8" t="s">
        <v>8</v>
      </c>
      <c r="I320" s="82" t="s">
        <v>291</v>
      </c>
      <c r="J320" s="8" t="s">
        <v>1009</v>
      </c>
      <c r="K320" s="14">
        <v>3.14</v>
      </c>
      <c r="L320" s="8" t="s">
        <v>1123</v>
      </c>
      <c r="M320" s="8" t="s">
        <v>1064</v>
      </c>
      <c r="N320" s="34" t="s">
        <v>1124</v>
      </c>
      <c r="O320" s="6">
        <v>44770</v>
      </c>
      <c r="P320" s="8">
        <f>IF(ISBLANK(Гарантии!$O320), "Дата не указана", YEAR(Гарантии!$O320))</f>
        <v>2022</v>
      </c>
      <c r="Q320" s="6" t="str">
        <f ca="1">IF(OR(Гарантии!$R320&gt;=TODAY(),Гарантии!$S320&gt;=TODAY(),Гарантии!$T320&gt;=TODAY(),Гарантии!$U320&gt;=TODAY(),Гарантии!$V320&gt;=TODAY(),Гарантии!$W320&gt;=TODAY(),Гарантии!$X320&gt;=TODAY(),Гарантии!$Z320&gt;=TODAY(),Гарантии!$AB320&gt;=TODAY(),Гарантии!$AD320&gt;=TODAY(),Гарантии!$AC320&gt;=TODAY(),Гарантии!$Y320&gt;=TODAY(),Гарантии!$AA320&gt;=TODAY()),"Действует", "Окончена")</f>
        <v>Действует</v>
      </c>
      <c r="R320" s="6"/>
      <c r="S320" s="6"/>
      <c r="T320" s="6"/>
      <c r="U320" s="6">
        <v>45501</v>
      </c>
      <c r="V320" s="6"/>
      <c r="W320" s="6"/>
      <c r="X320" s="6"/>
      <c r="Y320" s="6"/>
      <c r="Z320" s="6">
        <v>46596</v>
      </c>
      <c r="AA320" s="6">
        <v>45501</v>
      </c>
      <c r="AB320" s="6"/>
      <c r="AC320" s="6"/>
      <c r="AD320" s="6"/>
      <c r="AE320" s="153"/>
      <c r="AF320" s="156"/>
      <c r="AG320" s="155"/>
      <c r="AH320" s="155"/>
      <c r="AI320" s="33"/>
      <c r="AJ320" s="33"/>
      <c r="AK320" s="8"/>
      <c r="AL320" s="8" t="s">
        <v>77</v>
      </c>
      <c r="AM320" s="8"/>
    </row>
    <row r="321" spans="1:39" s="3" customFormat="1" ht="42">
      <c r="A321" s="13">
        <v>313</v>
      </c>
      <c r="B321" s="8"/>
      <c r="C321" s="8" t="s">
        <v>1007</v>
      </c>
      <c r="D321" s="8" t="s">
        <v>1008</v>
      </c>
      <c r="E321" s="61" t="s">
        <v>1117</v>
      </c>
      <c r="F321" s="2" t="s">
        <v>1019</v>
      </c>
      <c r="G321" s="2" t="s">
        <v>224</v>
      </c>
      <c r="H321" s="8" t="s">
        <v>8</v>
      </c>
      <c r="I321" s="82" t="s">
        <v>1331</v>
      </c>
      <c r="J321" s="8" t="s">
        <v>1009</v>
      </c>
      <c r="K321" s="14">
        <v>3.5830000000000002</v>
      </c>
      <c r="L321" s="8" t="s">
        <v>1118</v>
      </c>
      <c r="M321" s="8" t="s">
        <v>1022</v>
      </c>
      <c r="N321" s="34" t="s">
        <v>1119</v>
      </c>
      <c r="O321" s="6">
        <v>44785</v>
      </c>
      <c r="P321" s="8">
        <f>IF(ISBLANK(Гарантии!$O321), "Дата не указана", YEAR(Гарантии!$O321))</f>
        <v>2022</v>
      </c>
      <c r="Q321" s="6" t="str">
        <f ca="1">IF(OR(Гарантии!$R321&gt;=TODAY(),Гарантии!$S321&gt;=TODAY(),Гарантии!$T321&gt;=TODAY(),Гарантии!$U321&gt;=TODAY(),Гарантии!$V321&gt;=TODAY(),Гарантии!$W321&gt;=TODAY(),Гарантии!$X321&gt;=TODAY(),Гарантии!$Z321&gt;=TODAY(),Гарантии!$AB321&gt;=TODAY(),Гарантии!$AD321&gt;=TODAY(),Гарантии!$AC321&gt;=TODAY(),Гарантии!$Y321&gt;=TODAY(),Гарантии!$AA321&gt;=TODAY()),"Действует", "Окончена")</f>
        <v>Действует</v>
      </c>
      <c r="R321" s="6"/>
      <c r="S321" s="6"/>
      <c r="T321" s="6"/>
      <c r="U321" s="6">
        <v>45516</v>
      </c>
      <c r="V321" s="6"/>
      <c r="W321" s="6">
        <v>46977</v>
      </c>
      <c r="X321" s="6"/>
      <c r="Y321" s="6"/>
      <c r="Z321" s="6">
        <v>46611</v>
      </c>
      <c r="AA321" s="6">
        <v>45516</v>
      </c>
      <c r="AB321" s="6"/>
      <c r="AC321" s="6"/>
      <c r="AD321" s="6"/>
      <c r="AE321" s="153"/>
      <c r="AF321" s="156"/>
      <c r="AG321" s="155"/>
      <c r="AH321" s="155"/>
      <c r="AI321" s="33"/>
      <c r="AJ321" s="33"/>
      <c r="AK321" s="8"/>
      <c r="AL321" s="8" t="s">
        <v>77</v>
      </c>
      <c r="AM321" s="8"/>
    </row>
    <row r="322" spans="1:39" s="3" customFormat="1" ht="42">
      <c r="A322" s="13">
        <v>314</v>
      </c>
      <c r="B322" s="8"/>
      <c r="C322" s="8" t="s">
        <v>1007</v>
      </c>
      <c r="D322" s="8" t="s">
        <v>1008</v>
      </c>
      <c r="E322" s="61" t="s">
        <v>1114</v>
      </c>
      <c r="F322" s="2" t="s">
        <v>1019</v>
      </c>
      <c r="G322" s="2" t="s">
        <v>224</v>
      </c>
      <c r="H322" s="8" t="s">
        <v>8</v>
      </c>
      <c r="I322" s="82" t="s">
        <v>1331</v>
      </c>
      <c r="J322" s="8" t="s">
        <v>1025</v>
      </c>
      <c r="K322" s="14">
        <v>2.7489999999999997</v>
      </c>
      <c r="L322" s="8" t="s">
        <v>1115</v>
      </c>
      <c r="M322" s="8" t="s">
        <v>1022</v>
      </c>
      <c r="N322" s="34" t="s">
        <v>1116</v>
      </c>
      <c r="O322" s="6">
        <v>44868</v>
      </c>
      <c r="P322" s="8">
        <f>IF(ISBLANK(Гарантии!$O322), "Дата не указана", YEAR(Гарантии!$O322))</f>
        <v>2022</v>
      </c>
      <c r="Q322" s="6" t="str">
        <f ca="1">IF(OR(Гарантии!$R322&gt;=TODAY(),Гарантии!$S322&gt;=TODAY(),Гарантии!$T322&gt;=TODAY(),Гарантии!$U322&gt;=TODAY(),Гарантии!$V322&gt;=TODAY(),Гарантии!$W322&gt;=TODAY(),Гарантии!$X322&gt;=TODAY(),Гарантии!$Z322&gt;=TODAY(),Гарантии!$AB322&gt;=TODAY(),Гарантии!$AD322&gt;=TODAY(),Гарантии!$AC322&gt;=TODAY(),Гарантии!$Y322&gt;=TODAY(),Гарантии!$AA322&gt;=TODAY()),"Действует", "Окончена")</f>
        <v>Действует</v>
      </c>
      <c r="R322" s="6"/>
      <c r="S322" s="6"/>
      <c r="T322" s="6"/>
      <c r="U322" s="6" t="s">
        <v>1352</v>
      </c>
      <c r="V322" s="6"/>
      <c r="W322" s="6">
        <v>47060</v>
      </c>
      <c r="X322" s="6"/>
      <c r="Y322" s="6"/>
      <c r="Z322" s="6">
        <v>46694</v>
      </c>
      <c r="AA322" s="6">
        <v>45599</v>
      </c>
      <c r="AB322" s="6">
        <v>45233</v>
      </c>
      <c r="AC322" s="6"/>
      <c r="AD322" s="6"/>
      <c r="AE322" s="153"/>
      <c r="AF322" s="156"/>
      <c r="AG322" s="155"/>
      <c r="AH322" s="155"/>
      <c r="AI322" s="33"/>
      <c r="AJ322" s="33"/>
      <c r="AK322" s="8"/>
      <c r="AL322" s="8" t="s">
        <v>77</v>
      </c>
      <c r="AM322" s="8"/>
    </row>
    <row r="323" spans="1:39" s="3" customFormat="1" ht="42">
      <c r="A323" s="13">
        <v>315</v>
      </c>
      <c r="B323" s="8"/>
      <c r="C323" s="8" t="s">
        <v>1007</v>
      </c>
      <c r="D323" s="8" t="s">
        <v>1008</v>
      </c>
      <c r="E323" s="61" t="s">
        <v>1028</v>
      </c>
      <c r="F323" s="2" t="s">
        <v>1029</v>
      </c>
      <c r="G323" s="2" t="s">
        <v>224</v>
      </c>
      <c r="H323" s="8" t="s">
        <v>8</v>
      </c>
      <c r="I323" s="82" t="s">
        <v>291</v>
      </c>
      <c r="J323" s="8" t="s">
        <v>1009</v>
      </c>
      <c r="K323" s="14">
        <v>1.05</v>
      </c>
      <c r="L323" s="8" t="s">
        <v>1120</v>
      </c>
      <c r="M323" s="8" t="s">
        <v>1031</v>
      </c>
      <c r="N323" s="34" t="s">
        <v>1121</v>
      </c>
      <c r="O323" s="6">
        <v>44893</v>
      </c>
      <c r="P323" s="8">
        <f>IF(ISBLANK(Гарантии!$O323), "Дата не указана", YEAR(Гарантии!$O323))</f>
        <v>2022</v>
      </c>
      <c r="Q323" s="6" t="str">
        <f ca="1">IF(OR(Гарантии!$R323&gt;=TODAY(),Гарантии!$S323&gt;=TODAY(),Гарантии!$T323&gt;=TODAY(),Гарантии!$U323&gt;=TODAY(),Гарантии!$V323&gt;=TODAY(),Гарантии!$W323&gt;=TODAY(),Гарантии!$X323&gt;=TODAY(),Гарантии!$Z323&gt;=TODAY(),Гарантии!$AB323&gt;=TODAY(),Гарантии!$AD323&gt;=TODAY(),Гарантии!$AC323&gt;=TODAY(),Гарантии!$Y323&gt;=TODAY(),Гарантии!$AA323&gt;=TODAY()),"Действует", "Окончена")</f>
        <v>Действует</v>
      </c>
      <c r="R323" s="6"/>
      <c r="S323" s="6"/>
      <c r="T323" s="6"/>
      <c r="U323" s="6">
        <v>45624</v>
      </c>
      <c r="V323" s="6"/>
      <c r="W323" s="6"/>
      <c r="X323" s="6"/>
      <c r="Y323" s="6"/>
      <c r="Z323" s="6">
        <v>46719</v>
      </c>
      <c r="AA323" s="6">
        <v>45624</v>
      </c>
      <c r="AB323" s="6"/>
      <c r="AC323" s="6"/>
      <c r="AD323" s="6"/>
      <c r="AE323" s="153"/>
      <c r="AF323" s="156"/>
      <c r="AG323" s="155"/>
      <c r="AH323" s="155"/>
      <c r="AI323" s="33"/>
      <c r="AJ323" s="33"/>
      <c r="AK323" s="8"/>
      <c r="AL323" s="8" t="s">
        <v>77</v>
      </c>
      <c r="AM323" s="8"/>
    </row>
    <row r="324" spans="1:39" s="3" customFormat="1" ht="28">
      <c r="A324" s="13">
        <v>316</v>
      </c>
      <c r="B324" s="8" t="s">
        <v>815</v>
      </c>
      <c r="C324" s="8" t="s">
        <v>1016</v>
      </c>
      <c r="D324" s="8" t="s">
        <v>1017</v>
      </c>
      <c r="E324" s="61" t="s">
        <v>1135</v>
      </c>
      <c r="F324" s="2" t="s">
        <v>227</v>
      </c>
      <c r="G324" s="2" t="s">
        <v>224</v>
      </c>
      <c r="H324" s="8" t="s">
        <v>9</v>
      </c>
      <c r="I324" s="82" t="s">
        <v>254</v>
      </c>
      <c r="J324" s="8" t="s">
        <v>1025</v>
      </c>
      <c r="K324" s="14">
        <v>4.5</v>
      </c>
      <c r="L324" s="8" t="s">
        <v>1136</v>
      </c>
      <c r="M324" s="8" t="s">
        <v>1137</v>
      </c>
      <c r="N324" s="34" t="s">
        <v>1138</v>
      </c>
      <c r="O324" s="6">
        <v>44767</v>
      </c>
      <c r="P324" s="8">
        <f>IF(ISBLANK(Гарантии!$O324), "Дата не указана", YEAR(Гарантии!$O324))</f>
        <v>2022</v>
      </c>
      <c r="Q324" s="6" t="str">
        <f ca="1">IF(OR(Гарантии!$R324&gt;=TODAY(),Гарантии!$S324&gt;=TODAY(),Гарантии!$T324&gt;=TODAY(),Гарантии!$U324&gt;=TODAY(),Гарантии!$V324&gt;=TODAY(),Гарантии!$W324&gt;=TODAY(),Гарантии!$X324&gt;=TODAY(),Гарантии!$Z324&gt;=TODAY(),Гарантии!$AB324&gt;=TODAY(),Гарантии!$AD324&gt;=TODAY(),Гарантии!$AC324&gt;=TODAY(),Гарантии!$Y324&gt;=TODAY(),Гарантии!$AA324&gt;=TODAY()),"Действует", "Окончена")</f>
        <v>Действует</v>
      </c>
      <c r="R324" s="6"/>
      <c r="S324" s="6"/>
      <c r="T324" s="6"/>
      <c r="U324" s="6">
        <v>46228</v>
      </c>
      <c r="V324" s="6"/>
      <c r="W324" s="6">
        <v>47689</v>
      </c>
      <c r="X324" s="6"/>
      <c r="Y324" s="6"/>
      <c r="Z324" s="6">
        <v>46593</v>
      </c>
      <c r="AA324" s="6">
        <v>45498</v>
      </c>
      <c r="AB324" s="6">
        <v>45132</v>
      </c>
      <c r="AC324" s="6"/>
      <c r="AD324" s="6"/>
      <c r="AE324" s="153"/>
      <c r="AF324" s="156"/>
      <c r="AG324" s="155"/>
      <c r="AH324" s="155"/>
      <c r="AI324" s="33"/>
      <c r="AJ324" s="33"/>
      <c r="AK324" s="8"/>
      <c r="AL324" s="8" t="s">
        <v>1641</v>
      </c>
      <c r="AM324" s="8"/>
    </row>
    <row r="325" spans="1:39" s="3" customFormat="1" ht="84">
      <c r="A325" s="13">
        <v>317</v>
      </c>
      <c r="B325" s="8" t="s">
        <v>815</v>
      </c>
      <c r="C325" s="8" t="s">
        <v>1016</v>
      </c>
      <c r="D325" s="8" t="s">
        <v>1017</v>
      </c>
      <c r="E325" s="61" t="s">
        <v>1133</v>
      </c>
      <c r="F325" s="2" t="s">
        <v>1091</v>
      </c>
      <c r="G325" s="2" t="s">
        <v>224</v>
      </c>
      <c r="H325" s="8" t="s">
        <v>9</v>
      </c>
      <c r="I325" s="82" t="s">
        <v>254</v>
      </c>
      <c r="J325" s="8" t="s">
        <v>1092</v>
      </c>
      <c r="K325" s="14">
        <v>10</v>
      </c>
      <c r="L325" s="8" t="s">
        <v>1360</v>
      </c>
      <c r="M325" s="8" t="s">
        <v>1022</v>
      </c>
      <c r="N325" s="34" t="s">
        <v>1134</v>
      </c>
      <c r="O325" s="6">
        <v>44888</v>
      </c>
      <c r="P325" s="8">
        <f>IF(ISBLANK(Гарантии!$O325), "Дата не указана", YEAR(Гарантии!$O325))</f>
        <v>2022</v>
      </c>
      <c r="Q325" s="6" t="str">
        <f ca="1">IF(OR(Гарантии!$R325&gt;=TODAY(),Гарантии!$S325&gt;=TODAY(),Гарантии!$T325&gt;=TODAY(),Гарантии!$U325&gt;=TODAY(),Гарантии!$V325&gt;=TODAY(),Гарантии!$W325&gt;=TODAY(),Гарантии!$X325&gt;=TODAY(),Гарантии!$Z325&gt;=TODAY(),Гарантии!$AB325&gt;=TODAY(),Гарантии!$AD325&gt;=TODAY(),Гарантии!$AC325&gt;=TODAY(),Гарантии!$Y325&gt;=TODAY(),Гарантии!$AA325&gt;=TODAY()),"Действует", "Окончена")</f>
        <v>Действует</v>
      </c>
      <c r="R325" s="6"/>
      <c r="S325" s="6"/>
      <c r="T325" s="6"/>
      <c r="U325" s="6">
        <v>46349</v>
      </c>
      <c r="V325" s="6"/>
      <c r="W325" s="6"/>
      <c r="X325" s="6"/>
      <c r="Y325" s="6"/>
      <c r="Z325" s="6">
        <v>46714</v>
      </c>
      <c r="AA325" s="6">
        <v>45619</v>
      </c>
      <c r="AB325" s="6">
        <v>45253</v>
      </c>
      <c r="AC325" s="6"/>
      <c r="AD325" s="6"/>
      <c r="AE325" s="153"/>
      <c r="AF325" s="156"/>
      <c r="AG325" s="155"/>
      <c r="AH325" s="155"/>
      <c r="AI325" s="33"/>
      <c r="AJ325" s="33"/>
      <c r="AK325" s="8"/>
      <c r="AL325" s="8" t="s">
        <v>1641</v>
      </c>
      <c r="AM325" s="8"/>
    </row>
    <row r="326" spans="1:39" s="3" customFormat="1" ht="28">
      <c r="A326" s="13">
        <v>318</v>
      </c>
      <c r="B326" s="8"/>
      <c r="C326" s="8" t="s">
        <v>1007</v>
      </c>
      <c r="D326" s="8" t="s">
        <v>1008</v>
      </c>
      <c r="E326" s="61" t="s">
        <v>1129</v>
      </c>
      <c r="F326" s="2" t="s">
        <v>227</v>
      </c>
      <c r="G326" s="2" t="s">
        <v>224</v>
      </c>
      <c r="H326" s="8" t="s">
        <v>9</v>
      </c>
      <c r="I326" s="82" t="s">
        <v>108</v>
      </c>
      <c r="J326" s="8" t="s">
        <v>1130</v>
      </c>
      <c r="K326" s="14">
        <v>1.5</v>
      </c>
      <c r="L326" s="8" t="s">
        <v>1131</v>
      </c>
      <c r="M326" s="8" t="s">
        <v>1022</v>
      </c>
      <c r="N326" s="34" t="s">
        <v>1132</v>
      </c>
      <c r="O326" s="6">
        <v>44889</v>
      </c>
      <c r="P326" s="8">
        <f>IF(ISBLANK(Гарантии!$O326), "Дата не указана", YEAR(Гарантии!$O326))</f>
        <v>2022</v>
      </c>
      <c r="Q326" s="6" t="str">
        <f ca="1">IF(OR(Гарантии!$R326&gt;=TODAY(),Гарантии!$S326&gt;=TODAY(),Гарантии!$T326&gt;=TODAY(),Гарантии!$U326&gt;=TODAY(),Гарантии!$V326&gt;=TODAY(),Гарантии!$W326&gt;=TODAY(),Гарантии!$X326&gt;=TODAY(),Гарантии!$Z326&gt;=TODAY(),Гарантии!$AB326&gt;=TODAY(),Гарантии!$AD326&gt;=TODAY(),Гарантии!$AC326&gt;=TODAY(),Гарантии!$Y326&gt;=TODAY(),Гарантии!$AA326&gt;=TODAY()),"Действует", "Окончена")</f>
        <v>Действует</v>
      </c>
      <c r="R326" s="6"/>
      <c r="S326" s="6"/>
      <c r="T326" s="6"/>
      <c r="U326" s="6">
        <v>46350</v>
      </c>
      <c r="V326" s="6"/>
      <c r="W326" s="6"/>
      <c r="X326" s="6"/>
      <c r="Y326" s="6"/>
      <c r="Z326" s="6">
        <v>46715</v>
      </c>
      <c r="AA326" s="6">
        <v>45620</v>
      </c>
      <c r="AB326" s="6">
        <v>45254</v>
      </c>
      <c r="AC326" s="6"/>
      <c r="AD326" s="6"/>
      <c r="AE326" s="153"/>
      <c r="AF326" s="156"/>
      <c r="AG326" s="155"/>
      <c r="AH326" s="155"/>
      <c r="AI326" s="33"/>
      <c r="AJ326" s="33"/>
      <c r="AK326" s="8"/>
      <c r="AL326" s="8" t="s">
        <v>1641</v>
      </c>
      <c r="AM326" s="8"/>
    </row>
    <row r="327" spans="1:39" s="3" customFormat="1" ht="28">
      <c r="A327" s="13">
        <v>319</v>
      </c>
      <c r="B327" s="8"/>
      <c r="C327" s="8" t="s">
        <v>1086</v>
      </c>
      <c r="D327" s="8" t="s">
        <v>1008</v>
      </c>
      <c r="E327" s="61" t="s">
        <v>1139</v>
      </c>
      <c r="F327" s="2" t="s">
        <v>227</v>
      </c>
      <c r="G327" s="2" t="s">
        <v>224</v>
      </c>
      <c r="H327" s="8" t="s">
        <v>9</v>
      </c>
      <c r="I327" s="82" t="s">
        <v>1332</v>
      </c>
      <c r="J327" s="8" t="s">
        <v>1009</v>
      </c>
      <c r="K327" s="14">
        <v>2</v>
      </c>
      <c r="L327" s="8" t="s">
        <v>1140</v>
      </c>
      <c r="M327" s="8" t="s">
        <v>1141</v>
      </c>
      <c r="N327" s="34" t="s">
        <v>1142</v>
      </c>
      <c r="O327" s="6">
        <v>44889</v>
      </c>
      <c r="P327" s="8">
        <f>IF(ISBLANK(Гарантии!$O327), "Дата не указана", YEAR(Гарантии!$O327))</f>
        <v>2022</v>
      </c>
      <c r="Q327" s="6" t="str">
        <f ca="1">IF(OR(Гарантии!$R327&gt;=TODAY(),Гарантии!$S327&gt;=TODAY(),Гарантии!$T327&gt;=TODAY(),Гарантии!$U327&gt;=TODAY(),Гарантии!$V327&gt;=TODAY(),Гарантии!$W327&gt;=TODAY(),Гарантии!$X327&gt;=TODAY(),Гарантии!$Z327&gt;=TODAY(),Гарантии!$AB327&gt;=TODAY(),Гарантии!$AD327&gt;=TODAY(),Гарантии!$AC327&gt;=TODAY(),Гарантии!$Y327&gt;=TODAY(),Гарантии!$AA327&gt;=TODAY()),"Действует", "Окончена")</f>
        <v>Действует</v>
      </c>
      <c r="R327" s="6"/>
      <c r="S327" s="6"/>
      <c r="T327" s="6"/>
      <c r="U327" s="6">
        <v>45620</v>
      </c>
      <c r="V327" s="6"/>
      <c r="W327" s="6">
        <v>47081</v>
      </c>
      <c r="X327" s="6"/>
      <c r="Y327" s="6"/>
      <c r="Z327" s="6">
        <v>46715</v>
      </c>
      <c r="AA327" s="6">
        <v>45620</v>
      </c>
      <c r="AB327" s="6"/>
      <c r="AC327" s="6"/>
      <c r="AD327" s="6"/>
      <c r="AE327" s="153"/>
      <c r="AF327" s="156"/>
      <c r="AG327" s="155"/>
      <c r="AH327" s="155"/>
      <c r="AI327" s="33"/>
      <c r="AJ327" s="33"/>
      <c r="AK327" s="8"/>
      <c r="AL327" s="8" t="s">
        <v>1641</v>
      </c>
      <c r="AM327" s="8"/>
    </row>
    <row r="328" spans="1:39" s="3" customFormat="1" ht="28">
      <c r="A328" s="13">
        <v>320</v>
      </c>
      <c r="B328" s="8"/>
      <c r="C328" s="8" t="s">
        <v>1007</v>
      </c>
      <c r="D328" s="8" t="s">
        <v>1008</v>
      </c>
      <c r="E328" s="61" t="s">
        <v>1143</v>
      </c>
      <c r="F328" s="2" t="s">
        <v>1019</v>
      </c>
      <c r="G328" s="2" t="s">
        <v>224</v>
      </c>
      <c r="H328" s="8" t="s">
        <v>10</v>
      </c>
      <c r="I328" s="82" t="s">
        <v>135</v>
      </c>
      <c r="J328" s="8" t="s">
        <v>1009</v>
      </c>
      <c r="K328" s="14">
        <v>4</v>
      </c>
      <c r="L328" s="8" t="s">
        <v>1144</v>
      </c>
      <c r="M328" s="8" t="s">
        <v>191</v>
      </c>
      <c r="N328" s="34" t="s">
        <v>1145</v>
      </c>
      <c r="O328" s="6">
        <v>44823</v>
      </c>
      <c r="P328" s="8">
        <f>IF(ISBLANK(Гарантии!$O328), "Дата не указана", YEAR(Гарантии!$O328))</f>
        <v>2022</v>
      </c>
      <c r="Q328" s="6" t="str">
        <f ca="1">IF(OR(Гарантии!$R328&gt;=TODAY(),Гарантии!$S328&gt;=TODAY(),Гарантии!$T328&gt;=TODAY(),Гарантии!$U328&gt;=TODAY(),Гарантии!$V328&gt;=TODAY(),Гарантии!$W328&gt;=TODAY(),Гарантии!$X328&gt;=TODAY(),Гарантии!$Z328&gt;=TODAY(),Гарантии!$AB328&gt;=TODAY(),Гарантии!$AD328&gt;=TODAY(),Гарантии!$AC328&gt;=TODAY(),Гарантии!$Y328&gt;=TODAY(),Гарантии!$AA328&gt;=TODAY()),"Действует", "Окончена")</f>
        <v>Действует</v>
      </c>
      <c r="R328" s="6"/>
      <c r="S328" s="6"/>
      <c r="T328" s="6"/>
      <c r="U328" s="6">
        <v>45554</v>
      </c>
      <c r="V328" s="6"/>
      <c r="W328" s="6"/>
      <c r="X328" s="6"/>
      <c r="Y328" s="6"/>
      <c r="Z328" s="6">
        <v>46649</v>
      </c>
      <c r="AA328" s="6">
        <v>45554</v>
      </c>
      <c r="AB328" s="6"/>
      <c r="AC328" s="6"/>
      <c r="AD328" s="6"/>
      <c r="AE328" s="153"/>
      <c r="AF328" s="156"/>
      <c r="AG328" s="155"/>
      <c r="AH328" s="155"/>
      <c r="AI328" s="33"/>
      <c r="AJ328" s="33"/>
      <c r="AK328" s="8"/>
      <c r="AL328" s="8" t="s">
        <v>80</v>
      </c>
      <c r="AM328" s="8"/>
    </row>
    <row r="329" spans="1:39" s="3" customFormat="1" ht="28">
      <c r="A329" s="13">
        <v>321</v>
      </c>
      <c r="B329" s="8" t="s">
        <v>815</v>
      </c>
      <c r="C329" s="8" t="s">
        <v>1016</v>
      </c>
      <c r="D329" s="8" t="s">
        <v>1017</v>
      </c>
      <c r="E329" s="61" t="s">
        <v>1154</v>
      </c>
      <c r="F329" s="2" t="s">
        <v>1096</v>
      </c>
      <c r="G329" s="2" t="s">
        <v>224</v>
      </c>
      <c r="H329" s="8" t="s">
        <v>10</v>
      </c>
      <c r="I329" s="82" t="s">
        <v>254</v>
      </c>
      <c r="J329" s="8" t="s">
        <v>1025</v>
      </c>
      <c r="K329" s="14">
        <v>1</v>
      </c>
      <c r="L329" s="8" t="s">
        <v>1155</v>
      </c>
      <c r="M329" s="8" t="s">
        <v>191</v>
      </c>
      <c r="N329" s="34" t="s">
        <v>1156</v>
      </c>
      <c r="O329" s="6">
        <v>44847</v>
      </c>
      <c r="P329" s="8">
        <f>IF(ISBLANK(Гарантии!$O329), "Дата не указана", YEAR(Гарантии!$O329))</f>
        <v>2022</v>
      </c>
      <c r="Q329" s="6" t="str">
        <f ca="1">IF(OR(Гарантии!$R329&gt;=TODAY(),Гарантии!$S329&gt;=TODAY(),Гарантии!$T329&gt;=TODAY(),Гарантии!$U329&gt;=TODAY(),Гарантии!$V329&gt;=TODAY(),Гарантии!$W329&gt;=TODAY(),Гарантии!$X329&gt;=TODAY(),Гарантии!$Z329&gt;=TODAY(),Гарантии!$AB329&gt;=TODAY(),Гарантии!$AD329&gt;=TODAY(),Гарантии!$AC329&gt;=TODAY(),Гарантии!$Y329&gt;=TODAY(),Гарантии!$AA329&gt;=TODAY()),"Действует", "Окончена")</f>
        <v>Действует</v>
      </c>
      <c r="R329" s="6"/>
      <c r="S329" s="6"/>
      <c r="T329" s="6"/>
      <c r="U329" s="6">
        <v>46308</v>
      </c>
      <c r="V329" s="6"/>
      <c r="W329" s="6"/>
      <c r="X329" s="6"/>
      <c r="Y329" s="6"/>
      <c r="Z329" s="6">
        <v>46673</v>
      </c>
      <c r="AA329" s="6"/>
      <c r="AB329" s="6">
        <v>45029</v>
      </c>
      <c r="AC329" s="6"/>
      <c r="AD329" s="6"/>
      <c r="AE329" s="153"/>
      <c r="AF329" s="156"/>
      <c r="AG329" s="155"/>
      <c r="AH329" s="155"/>
      <c r="AI329" s="33"/>
      <c r="AJ329" s="33"/>
      <c r="AK329" s="8"/>
      <c r="AL329" s="8" t="s">
        <v>80</v>
      </c>
      <c r="AM329" s="8"/>
    </row>
    <row r="330" spans="1:39" s="3" customFormat="1" ht="28">
      <c r="A330" s="13">
        <v>322</v>
      </c>
      <c r="B330" s="8"/>
      <c r="C330" s="8" t="s">
        <v>1007</v>
      </c>
      <c r="D330" s="8" t="s">
        <v>1017</v>
      </c>
      <c r="E330" s="61" t="s">
        <v>1146</v>
      </c>
      <c r="F330" s="2" t="s">
        <v>1096</v>
      </c>
      <c r="G330" s="2" t="s">
        <v>224</v>
      </c>
      <c r="H330" s="8" t="s">
        <v>10</v>
      </c>
      <c r="I330" s="89" t="s">
        <v>263</v>
      </c>
      <c r="J330" s="8" t="s">
        <v>1009</v>
      </c>
      <c r="K330" s="14">
        <v>2</v>
      </c>
      <c r="L330" s="8" t="s">
        <v>1147</v>
      </c>
      <c r="M330" s="8" t="s">
        <v>191</v>
      </c>
      <c r="N330" s="34" t="s">
        <v>1148</v>
      </c>
      <c r="O330" s="6">
        <v>44861</v>
      </c>
      <c r="P330" s="8">
        <f>IF(ISBLANK(Гарантии!$O330), "Дата не указана", YEAR(Гарантии!$O330))</f>
        <v>2022</v>
      </c>
      <c r="Q330" s="6" t="str">
        <f ca="1">IF(OR(Гарантии!$R330&gt;=TODAY(),Гарантии!$S330&gt;=TODAY(),Гарантии!$T330&gt;=TODAY(),Гарантии!$U330&gt;=TODAY(),Гарантии!$V330&gt;=TODAY(),Гарантии!$W330&gt;=TODAY(),Гарантии!$X330&gt;=TODAY(),Гарантии!$Z330&gt;=TODAY(),Гарантии!$AB330&gt;=TODAY(),Гарантии!$AD330&gt;=TODAY(),Гарантии!$AC330&gt;=TODAY(),Гарантии!$Y330&gt;=TODAY(),Гарантии!$AA330&gt;=TODAY()),"Действует", "Окончена")</f>
        <v>Действует</v>
      </c>
      <c r="R330" s="6"/>
      <c r="S330" s="6"/>
      <c r="T330" s="6"/>
      <c r="U330" s="6">
        <v>45592</v>
      </c>
      <c r="V330" s="6"/>
      <c r="W330" s="6">
        <v>47053</v>
      </c>
      <c r="X330" s="6"/>
      <c r="Y330" s="6"/>
      <c r="Z330" s="6">
        <v>46687</v>
      </c>
      <c r="AA330" s="6">
        <v>45592</v>
      </c>
      <c r="AB330" s="6"/>
      <c r="AC330" s="6"/>
      <c r="AD330" s="6"/>
      <c r="AE330" s="153"/>
      <c r="AF330" s="156"/>
      <c r="AG330" s="155"/>
      <c r="AH330" s="155"/>
      <c r="AI330" s="33"/>
      <c r="AJ330" s="33"/>
      <c r="AK330" s="8"/>
      <c r="AL330" s="8" t="s">
        <v>80</v>
      </c>
      <c r="AM330" s="8"/>
    </row>
    <row r="331" spans="1:39" s="3" customFormat="1" ht="84">
      <c r="A331" s="13">
        <v>323</v>
      </c>
      <c r="B331" s="8" t="s">
        <v>815</v>
      </c>
      <c r="C331" s="8" t="s">
        <v>1016</v>
      </c>
      <c r="D331" s="8" t="s">
        <v>1017</v>
      </c>
      <c r="E331" s="61" t="s">
        <v>1151</v>
      </c>
      <c r="F331" s="2" t="s">
        <v>1091</v>
      </c>
      <c r="G331" s="2" t="s">
        <v>224</v>
      </c>
      <c r="H331" s="8" t="s">
        <v>10</v>
      </c>
      <c r="I331" s="82" t="s">
        <v>254</v>
      </c>
      <c r="J331" s="8" t="s">
        <v>1092</v>
      </c>
      <c r="K331" s="14">
        <v>17.343999999999998</v>
      </c>
      <c r="L331" s="8" t="s">
        <v>1355</v>
      </c>
      <c r="M331" s="8" t="s">
        <v>1152</v>
      </c>
      <c r="N331" s="34" t="s">
        <v>1153</v>
      </c>
      <c r="O331" s="6">
        <v>44864</v>
      </c>
      <c r="P331" s="8">
        <f>IF(ISBLANK(Гарантии!$O331), "Дата не указана", YEAR(Гарантии!$O331))</f>
        <v>2022</v>
      </c>
      <c r="Q331" s="6" t="str">
        <f ca="1">IF(OR(Гарантии!$R331&gt;=TODAY(),Гарантии!$S331&gt;=TODAY(),Гарантии!$T331&gt;=TODAY(),Гарантии!$U331&gt;=TODAY(),Гарантии!$V331&gt;=TODAY(),Гарантии!$W331&gt;=TODAY(),Гарантии!$X331&gt;=TODAY(),Гарантии!$Z331&gt;=TODAY(),Гарантии!$AB331&gt;=TODAY(),Гарантии!$AD331&gt;=TODAY(),Гарантии!$AC331&gt;=TODAY(),Гарантии!$Y331&gt;=TODAY(),Гарантии!$AA331&gt;=TODAY()),"Действует", "Окончена")</f>
        <v>Действует</v>
      </c>
      <c r="R331" s="6"/>
      <c r="S331" s="6"/>
      <c r="T331" s="6"/>
      <c r="U331" s="6">
        <v>46325</v>
      </c>
      <c r="V331" s="6"/>
      <c r="W331" s="6"/>
      <c r="X331" s="6"/>
      <c r="Y331" s="6"/>
      <c r="Z331" s="6">
        <v>46690</v>
      </c>
      <c r="AA331" s="6">
        <v>45595</v>
      </c>
      <c r="AB331" s="6">
        <v>45229</v>
      </c>
      <c r="AC331" s="6"/>
      <c r="AD331" s="6"/>
      <c r="AE331" s="153"/>
      <c r="AF331" s="156"/>
      <c r="AG331" s="155"/>
      <c r="AH331" s="155"/>
      <c r="AI331" s="33"/>
      <c r="AJ331" s="33"/>
      <c r="AK331" s="8"/>
      <c r="AL331" s="8" t="s">
        <v>80</v>
      </c>
      <c r="AM331" s="8"/>
    </row>
    <row r="332" spans="1:39" s="3" customFormat="1" ht="28">
      <c r="A332" s="13">
        <v>324</v>
      </c>
      <c r="B332" s="8"/>
      <c r="C332" s="8" t="s">
        <v>1007</v>
      </c>
      <c r="D332" s="8" t="s">
        <v>1017</v>
      </c>
      <c r="E332" s="61"/>
      <c r="F332" s="2" t="s">
        <v>1096</v>
      </c>
      <c r="G332" s="2" t="s">
        <v>224</v>
      </c>
      <c r="H332" s="8" t="s">
        <v>10</v>
      </c>
      <c r="I332" s="89" t="s">
        <v>263</v>
      </c>
      <c r="J332" s="8" t="s">
        <v>1009</v>
      </c>
      <c r="K332" s="14">
        <v>2</v>
      </c>
      <c r="L332" s="8" t="s">
        <v>1149</v>
      </c>
      <c r="M332" s="8" t="s">
        <v>191</v>
      </c>
      <c r="N332" s="34" t="s">
        <v>1150</v>
      </c>
      <c r="O332" s="6">
        <v>44890</v>
      </c>
      <c r="P332" s="8">
        <f>IF(ISBLANK(Гарантии!$O332), "Дата не указана", YEAR(Гарантии!$O332))</f>
        <v>2022</v>
      </c>
      <c r="Q332" s="6" t="str">
        <f ca="1">IF(OR(Гарантии!$R332&gt;=TODAY(),Гарантии!$S332&gt;=TODAY(),Гарантии!$T332&gt;=TODAY(),Гарантии!$U332&gt;=TODAY(),Гарантии!$V332&gt;=TODAY(),Гарантии!$W332&gt;=TODAY(),Гарантии!$X332&gt;=TODAY(),Гарантии!$Z332&gt;=TODAY(),Гарантии!$AB332&gt;=TODAY(),Гарантии!$AD332&gt;=TODAY(),Гарантии!$AC332&gt;=TODAY(),Гарантии!$Y332&gt;=TODAY(),Гарантии!$AA332&gt;=TODAY()),"Действует", "Окончена")</f>
        <v>Действует</v>
      </c>
      <c r="R332" s="6"/>
      <c r="S332" s="6"/>
      <c r="T332" s="6"/>
      <c r="U332" s="6">
        <v>45621</v>
      </c>
      <c r="V332" s="6"/>
      <c r="W332" s="6">
        <v>47082</v>
      </c>
      <c r="X332" s="6"/>
      <c r="Y332" s="6"/>
      <c r="Z332" s="6">
        <v>46716</v>
      </c>
      <c r="AA332" s="6">
        <v>45621</v>
      </c>
      <c r="AB332" s="6"/>
      <c r="AC332" s="6"/>
      <c r="AD332" s="6"/>
      <c r="AE332" s="153"/>
      <c r="AF332" s="156"/>
      <c r="AG332" s="155"/>
      <c r="AH332" s="155"/>
      <c r="AI332" s="33"/>
      <c r="AJ332" s="33"/>
      <c r="AK332" s="8"/>
      <c r="AL332" s="8" t="s">
        <v>80</v>
      </c>
      <c r="AM332" s="8"/>
    </row>
    <row r="333" spans="1:39" s="3" customFormat="1" ht="56">
      <c r="A333" s="13">
        <v>325</v>
      </c>
      <c r="B333" s="8"/>
      <c r="C333" s="8" t="s">
        <v>1007</v>
      </c>
      <c r="D333" s="8" t="s">
        <v>1008</v>
      </c>
      <c r="E333" s="61" t="s">
        <v>1168</v>
      </c>
      <c r="F333" s="2" t="s">
        <v>1019</v>
      </c>
      <c r="G333" s="2" t="s">
        <v>224</v>
      </c>
      <c r="H333" s="8" t="s">
        <v>32</v>
      </c>
      <c r="I333" s="82" t="s">
        <v>1335</v>
      </c>
      <c r="J333" s="8" t="s">
        <v>1009</v>
      </c>
      <c r="K333" s="14">
        <v>4.07</v>
      </c>
      <c r="L333" s="8" t="s">
        <v>1169</v>
      </c>
      <c r="M333" s="8" t="s">
        <v>1160</v>
      </c>
      <c r="N333" s="34" t="s">
        <v>1170</v>
      </c>
      <c r="O333" s="6">
        <v>44845</v>
      </c>
      <c r="P333" s="8">
        <f>IF(ISBLANK(Гарантии!$O333), "Дата не указана", YEAR(Гарантии!$O333))</f>
        <v>2022</v>
      </c>
      <c r="Q333" s="6" t="str">
        <f ca="1">IF(OR(Гарантии!$R333&gt;=TODAY(),Гарантии!$S333&gt;=TODAY(),Гарантии!$T333&gt;=TODAY(),Гарантии!$U333&gt;=TODAY(),Гарантии!$V333&gt;=TODAY(),Гарантии!$W333&gt;=TODAY(),Гарантии!$X333&gt;=TODAY(),Гарантии!$Z333&gt;=TODAY(),Гарантии!$AB333&gt;=TODAY(),Гарантии!$AD333&gt;=TODAY(),Гарантии!$AC333&gt;=TODAY(),Гарантии!$Y333&gt;=TODAY(),Гарантии!$AA333&gt;=TODAY()),"Действует", "Окончена")</f>
        <v>Действует</v>
      </c>
      <c r="R333" s="6"/>
      <c r="S333" s="6"/>
      <c r="T333" s="6"/>
      <c r="U333" s="6">
        <v>45576</v>
      </c>
      <c r="V333" s="6"/>
      <c r="W333" s="6"/>
      <c r="X333" s="6"/>
      <c r="Y333" s="6"/>
      <c r="Z333" s="6">
        <v>46671</v>
      </c>
      <c r="AA333" s="6"/>
      <c r="AB333" s="6"/>
      <c r="AC333" s="6"/>
      <c r="AD333" s="6"/>
      <c r="AE333" s="153"/>
      <c r="AF333" s="156"/>
      <c r="AG333" s="155"/>
      <c r="AH333" s="155"/>
      <c r="AI333" s="33"/>
      <c r="AJ333" s="33"/>
      <c r="AK333" s="8"/>
      <c r="AL333" s="8" t="s">
        <v>76</v>
      </c>
      <c r="AM333" s="8"/>
    </row>
    <row r="334" spans="1:39" s="3" customFormat="1" ht="28">
      <c r="A334" s="13">
        <v>326</v>
      </c>
      <c r="B334" s="8"/>
      <c r="C334" s="8" t="s">
        <v>1157</v>
      </c>
      <c r="D334" s="8" t="s">
        <v>1008</v>
      </c>
      <c r="E334" s="61" t="s">
        <v>1165</v>
      </c>
      <c r="F334" s="2" t="s">
        <v>1019</v>
      </c>
      <c r="G334" s="2" t="s">
        <v>224</v>
      </c>
      <c r="H334" s="8" t="s">
        <v>32</v>
      </c>
      <c r="I334" s="82" t="s">
        <v>1334</v>
      </c>
      <c r="J334" s="8" t="s">
        <v>1009</v>
      </c>
      <c r="K334" s="14">
        <v>1</v>
      </c>
      <c r="L334" s="8" t="s">
        <v>1166</v>
      </c>
      <c r="M334" s="8" t="s">
        <v>1160</v>
      </c>
      <c r="N334" s="34" t="s">
        <v>1167</v>
      </c>
      <c r="O334" s="6">
        <v>44861</v>
      </c>
      <c r="P334" s="8">
        <f>IF(ISBLANK(Гарантии!$O334), "Дата не указана", YEAR(Гарантии!$O334))</f>
        <v>2022</v>
      </c>
      <c r="Q334" s="6" t="str">
        <f ca="1">IF(OR(Гарантии!$R334&gt;=TODAY(),Гарантии!$S334&gt;=TODAY(),Гарантии!$T334&gt;=TODAY(),Гарантии!$U334&gt;=TODAY(),Гарантии!$V334&gt;=TODAY(),Гарантии!$W334&gt;=TODAY(),Гарантии!$X334&gt;=TODAY(),Гарантии!$Z334&gt;=TODAY(),Гарантии!$AB334&gt;=TODAY(),Гарантии!$AD334&gt;=TODAY(),Гарантии!$AC334&gt;=TODAY(),Гарантии!$Y334&gt;=TODAY(),Гарантии!$AA334&gt;=TODAY()),"Действует", "Окончена")</f>
        <v>Действует</v>
      </c>
      <c r="R334" s="6"/>
      <c r="S334" s="6"/>
      <c r="T334" s="6"/>
      <c r="U334" s="6">
        <v>45592</v>
      </c>
      <c r="V334" s="6"/>
      <c r="W334" s="6"/>
      <c r="X334" s="6">
        <v>47053</v>
      </c>
      <c r="Y334" s="6"/>
      <c r="Z334" s="6">
        <v>46687</v>
      </c>
      <c r="AA334" s="6">
        <v>45592</v>
      </c>
      <c r="AB334" s="6"/>
      <c r="AC334" s="6"/>
      <c r="AD334" s="6"/>
      <c r="AE334" s="153"/>
      <c r="AF334" s="156"/>
      <c r="AG334" s="155"/>
      <c r="AH334" s="155"/>
      <c r="AI334" s="33"/>
      <c r="AJ334" s="33"/>
      <c r="AK334" s="8"/>
      <c r="AL334" s="8" t="s">
        <v>76</v>
      </c>
      <c r="AM334" s="8"/>
    </row>
    <row r="335" spans="1:39" s="3" customFormat="1" ht="28">
      <c r="A335" s="13">
        <v>327</v>
      </c>
      <c r="B335" s="8"/>
      <c r="C335" s="8" t="s">
        <v>1157</v>
      </c>
      <c r="D335" s="8" t="s">
        <v>1008</v>
      </c>
      <c r="E335" s="61" t="s">
        <v>1162</v>
      </c>
      <c r="F335" s="2" t="s">
        <v>1019</v>
      </c>
      <c r="G335" s="2" t="s">
        <v>224</v>
      </c>
      <c r="H335" s="8" t="s">
        <v>32</v>
      </c>
      <c r="I335" s="82" t="s">
        <v>1333</v>
      </c>
      <c r="J335" s="8" t="s">
        <v>1009</v>
      </c>
      <c r="K335" s="14">
        <v>1</v>
      </c>
      <c r="L335" s="8" t="s">
        <v>1163</v>
      </c>
      <c r="M335" s="8" t="s">
        <v>1160</v>
      </c>
      <c r="N335" s="34" t="s">
        <v>1164</v>
      </c>
      <c r="O335" s="6">
        <v>44867</v>
      </c>
      <c r="P335" s="8">
        <f>IF(ISBLANK(Гарантии!$O335), "Дата не указана", YEAR(Гарантии!$O335))</f>
        <v>2022</v>
      </c>
      <c r="Q335" s="6" t="str">
        <f ca="1">IF(OR(Гарантии!$R335&gt;=TODAY(),Гарантии!$S335&gt;=TODAY(),Гарантии!$T335&gt;=TODAY(),Гарантии!$U335&gt;=TODAY(),Гарантии!$V335&gt;=TODAY(),Гарантии!$W335&gt;=TODAY(),Гарантии!$X335&gt;=TODAY(),Гарантии!$Z335&gt;=TODAY(),Гарантии!$AB335&gt;=TODAY(),Гарантии!$AD335&gt;=TODAY(),Гарантии!$AC335&gt;=TODAY(),Гарантии!$Y335&gt;=TODAY(),Гарантии!$AA335&gt;=TODAY()),"Действует", "Окончена")</f>
        <v>Действует</v>
      </c>
      <c r="R335" s="6"/>
      <c r="S335" s="6"/>
      <c r="T335" s="6"/>
      <c r="U335" s="6">
        <v>45598</v>
      </c>
      <c r="V335" s="6"/>
      <c r="W335" s="6"/>
      <c r="X335" s="6"/>
      <c r="Y335" s="6"/>
      <c r="Z335" s="6">
        <v>46693</v>
      </c>
      <c r="AA335" s="6"/>
      <c r="AB335" s="6"/>
      <c r="AC335" s="6"/>
      <c r="AD335" s="6"/>
      <c r="AE335" s="153"/>
      <c r="AF335" s="156"/>
      <c r="AG335" s="155"/>
      <c r="AH335" s="155"/>
      <c r="AI335" s="33"/>
      <c r="AJ335" s="33"/>
      <c r="AK335" s="8"/>
      <c r="AL335" s="8" t="s">
        <v>76</v>
      </c>
      <c r="AM335" s="8"/>
    </row>
    <row r="336" spans="1:39" s="3" customFormat="1" ht="56">
      <c r="A336" s="13">
        <v>328</v>
      </c>
      <c r="B336" s="8"/>
      <c r="C336" s="8" t="s">
        <v>1157</v>
      </c>
      <c r="D336" s="8" t="s">
        <v>1008</v>
      </c>
      <c r="E336" s="61" t="s">
        <v>1158</v>
      </c>
      <c r="F336" s="2" t="s">
        <v>1019</v>
      </c>
      <c r="G336" s="2" t="s">
        <v>224</v>
      </c>
      <c r="H336" s="8" t="s">
        <v>32</v>
      </c>
      <c r="I336" s="82" t="s">
        <v>1333</v>
      </c>
      <c r="J336" s="8" t="s">
        <v>1009</v>
      </c>
      <c r="K336" s="14">
        <v>5.05</v>
      </c>
      <c r="L336" s="8" t="s">
        <v>1159</v>
      </c>
      <c r="M336" s="8" t="s">
        <v>1160</v>
      </c>
      <c r="N336" s="34" t="s">
        <v>1161</v>
      </c>
      <c r="O336" s="6">
        <v>44907</v>
      </c>
      <c r="P336" s="8">
        <f>IF(ISBLANK(Гарантии!$O336), "Дата не указана", YEAR(Гарантии!$O336))</f>
        <v>2022</v>
      </c>
      <c r="Q336" s="6" t="str">
        <f ca="1">IF(OR(Гарантии!$R336&gt;=TODAY(),Гарантии!$S336&gt;=TODAY(),Гарантии!$T336&gt;=TODAY(),Гарантии!$U336&gt;=TODAY(),Гарантии!$V336&gt;=TODAY(),Гарантии!$W336&gt;=TODAY(),Гарантии!$X336&gt;=TODAY(),Гарантии!$Z336&gt;=TODAY(),Гарантии!$AB336&gt;=TODAY(),Гарантии!$AD336&gt;=TODAY(),Гарантии!$AC336&gt;=TODAY(),Гарантии!$Y336&gt;=TODAY(),Гарантии!$AA336&gt;=TODAY()),"Действует", "Окончена")</f>
        <v>Действует</v>
      </c>
      <c r="R336" s="6"/>
      <c r="S336" s="6"/>
      <c r="T336" s="6"/>
      <c r="U336" s="6">
        <v>45638</v>
      </c>
      <c r="V336" s="6"/>
      <c r="W336" s="6"/>
      <c r="X336" s="6"/>
      <c r="Y336" s="6"/>
      <c r="Z336" s="6">
        <v>46733</v>
      </c>
      <c r="AA336" s="6">
        <v>45638</v>
      </c>
      <c r="AB336" s="6"/>
      <c r="AC336" s="6"/>
      <c r="AD336" s="6"/>
      <c r="AE336" s="153"/>
      <c r="AF336" s="156"/>
      <c r="AG336" s="155"/>
      <c r="AH336" s="155"/>
      <c r="AI336" s="33"/>
      <c r="AJ336" s="33"/>
      <c r="AK336" s="8"/>
      <c r="AL336" s="8" t="s">
        <v>76</v>
      </c>
      <c r="AM336" s="8"/>
    </row>
    <row r="337" spans="1:39" s="3" customFormat="1" ht="56">
      <c r="A337" s="13">
        <v>329</v>
      </c>
      <c r="B337" s="8" t="s">
        <v>815</v>
      </c>
      <c r="C337" s="8" t="s">
        <v>1171</v>
      </c>
      <c r="D337" s="8" t="s">
        <v>1017</v>
      </c>
      <c r="E337" s="61" t="s">
        <v>1177</v>
      </c>
      <c r="F337" s="2" t="s">
        <v>1019</v>
      </c>
      <c r="G337" s="2" t="s">
        <v>224</v>
      </c>
      <c r="H337" s="8" t="s">
        <v>34</v>
      </c>
      <c r="I337" s="82" t="s">
        <v>310</v>
      </c>
      <c r="J337" s="8" t="s">
        <v>1009</v>
      </c>
      <c r="K337" s="14">
        <v>6</v>
      </c>
      <c r="L337" s="8" t="s">
        <v>1178</v>
      </c>
      <c r="M337" s="8" t="s">
        <v>1098</v>
      </c>
      <c r="N337" s="34" t="s">
        <v>1179</v>
      </c>
      <c r="O337" s="6">
        <v>44803</v>
      </c>
      <c r="P337" s="8">
        <f>IF(ISBLANK(Гарантии!$O337), "Дата не указана", YEAR(Гарантии!$O337))</f>
        <v>2022</v>
      </c>
      <c r="Q337" s="6" t="str">
        <f ca="1">IF(OR(Гарантии!$R337&gt;=TODAY(),Гарантии!$S337&gt;=TODAY(),Гарантии!$T337&gt;=TODAY(),Гарантии!$U337&gt;=TODAY(),Гарантии!$V337&gt;=TODAY(),Гарантии!$W337&gt;=TODAY(),Гарантии!$X337&gt;=TODAY(),Гарантии!$Z337&gt;=TODAY(),Гарантии!$AB337&gt;=TODAY(),Гарантии!$AD337&gt;=TODAY(),Гарантии!$AC337&gt;=TODAY(),Гарантии!$Y337&gt;=TODAY(),Гарантии!$AA337&gt;=TODAY()),"Действует", "Окончена")</f>
        <v>Действует</v>
      </c>
      <c r="R337" s="6"/>
      <c r="S337" s="6"/>
      <c r="T337" s="6"/>
      <c r="U337" s="6">
        <v>45534</v>
      </c>
      <c r="V337" s="6"/>
      <c r="W337" s="6"/>
      <c r="X337" s="6"/>
      <c r="Y337" s="6"/>
      <c r="Z337" s="6">
        <v>46629</v>
      </c>
      <c r="AA337" s="6">
        <v>45534</v>
      </c>
      <c r="AB337" s="6"/>
      <c r="AC337" s="6"/>
      <c r="AD337" s="6"/>
      <c r="AE337" s="153"/>
      <c r="AF337" s="156"/>
      <c r="AG337" s="155"/>
      <c r="AH337" s="155"/>
      <c r="AI337" s="33"/>
      <c r="AJ337" s="33"/>
      <c r="AK337" s="8"/>
      <c r="AL337" s="4" t="s">
        <v>1638</v>
      </c>
      <c r="AM337" s="8"/>
    </row>
    <row r="338" spans="1:39" s="3" customFormat="1" ht="28">
      <c r="A338" s="13">
        <v>330</v>
      </c>
      <c r="B338" s="8"/>
      <c r="C338" s="8" t="s">
        <v>1171</v>
      </c>
      <c r="D338" s="8" t="s">
        <v>1017</v>
      </c>
      <c r="E338" s="61"/>
      <c r="F338" s="2" t="s">
        <v>1019</v>
      </c>
      <c r="G338" s="2" t="s">
        <v>224</v>
      </c>
      <c r="H338" s="8" t="s">
        <v>34</v>
      </c>
      <c r="I338" s="82" t="s">
        <v>104</v>
      </c>
      <c r="J338" s="8" t="s">
        <v>1009</v>
      </c>
      <c r="K338" s="14">
        <v>13</v>
      </c>
      <c r="L338" s="8" t="s">
        <v>1172</v>
      </c>
      <c r="M338" s="8" t="s">
        <v>1022</v>
      </c>
      <c r="N338" s="34" t="s">
        <v>1173</v>
      </c>
      <c r="O338" s="6">
        <v>44834</v>
      </c>
      <c r="P338" s="8">
        <f>IF(ISBLANK(Гарантии!$O338), "Дата не указана", YEAR(Гарантии!$O338))</f>
        <v>2022</v>
      </c>
      <c r="Q338" s="6" t="str">
        <f ca="1">IF(OR(Гарантии!$R338&gt;=TODAY(),Гарантии!$S338&gt;=TODAY(),Гарантии!$T338&gt;=TODAY(),Гарантии!$U338&gt;=TODAY(),Гарантии!$V338&gt;=TODAY(),Гарантии!$W338&gt;=TODAY(),Гарантии!$X338&gt;=TODAY(),Гарантии!$Z338&gt;=TODAY(),Гарантии!$AB338&gt;=TODAY(),Гарантии!$AD338&gt;=TODAY(),Гарантии!$AC338&gt;=TODAY(),Гарантии!$Y338&gt;=TODAY(),Гарантии!$AA338&gt;=TODAY()),"Действует", "Окончена")</f>
        <v>Действует</v>
      </c>
      <c r="R338" s="6"/>
      <c r="S338" s="6"/>
      <c r="T338" s="6"/>
      <c r="U338" s="6">
        <v>45565</v>
      </c>
      <c r="V338" s="6"/>
      <c r="W338" s="6"/>
      <c r="X338" s="6"/>
      <c r="Y338" s="6"/>
      <c r="Z338" s="6">
        <v>46660</v>
      </c>
      <c r="AA338" s="6">
        <v>45565</v>
      </c>
      <c r="AB338" s="6"/>
      <c r="AC338" s="6"/>
      <c r="AD338" s="6"/>
      <c r="AE338" s="153"/>
      <c r="AF338" s="156"/>
      <c r="AG338" s="155"/>
      <c r="AH338" s="155"/>
      <c r="AI338" s="33"/>
      <c r="AJ338" s="33"/>
      <c r="AK338" s="8"/>
      <c r="AL338" s="4" t="s">
        <v>1638</v>
      </c>
      <c r="AM338" s="8"/>
    </row>
    <row r="339" spans="1:39" s="3" customFormat="1" ht="28">
      <c r="A339" s="13">
        <v>331</v>
      </c>
      <c r="B339" s="8"/>
      <c r="C339" s="8" t="s">
        <v>1171</v>
      </c>
      <c r="D339" s="8" t="s">
        <v>1017</v>
      </c>
      <c r="E339" s="61" t="s">
        <v>1174</v>
      </c>
      <c r="F339" s="2" t="s">
        <v>227</v>
      </c>
      <c r="G339" s="2" t="s">
        <v>224</v>
      </c>
      <c r="H339" s="8" t="s">
        <v>34</v>
      </c>
      <c r="I339" s="82" t="s">
        <v>104</v>
      </c>
      <c r="J339" s="8" t="s">
        <v>1009</v>
      </c>
      <c r="K339" s="14">
        <v>1.851</v>
      </c>
      <c r="L339" s="8" t="s">
        <v>1175</v>
      </c>
      <c r="M339" s="8" t="s">
        <v>1011</v>
      </c>
      <c r="N339" s="34" t="s">
        <v>1176</v>
      </c>
      <c r="O339" s="6">
        <v>44834</v>
      </c>
      <c r="P339" s="8">
        <f>IF(ISBLANK(Гарантии!$O339), "Дата не указана", YEAR(Гарантии!$O339))</f>
        <v>2022</v>
      </c>
      <c r="Q339" s="6" t="str">
        <f ca="1">IF(OR(Гарантии!$R339&gt;=TODAY(),Гарантии!$S339&gt;=TODAY(),Гарантии!$T339&gt;=TODAY(),Гарантии!$U339&gt;=TODAY(),Гарантии!$V339&gt;=TODAY(),Гарантии!$W339&gt;=TODAY(),Гарантии!$X339&gt;=TODAY(),Гарантии!$Z339&gt;=TODAY(),Гарантии!$AB339&gt;=TODAY(),Гарантии!$AD339&gt;=TODAY(),Гарантии!$AC339&gt;=TODAY(),Гарантии!$Y339&gt;=TODAY(),Гарантии!$AA339&gt;=TODAY()),"Действует", "Окончена")</f>
        <v>Действует</v>
      </c>
      <c r="R339" s="6"/>
      <c r="S339" s="6"/>
      <c r="T339" s="6"/>
      <c r="U339" s="6">
        <v>45565</v>
      </c>
      <c r="V339" s="6"/>
      <c r="W339" s="6"/>
      <c r="X339" s="6"/>
      <c r="Y339" s="6"/>
      <c r="Z339" s="6">
        <v>46660</v>
      </c>
      <c r="AA339" s="6">
        <v>45565</v>
      </c>
      <c r="AB339" s="6"/>
      <c r="AC339" s="6"/>
      <c r="AD339" s="6"/>
      <c r="AE339" s="153"/>
      <c r="AF339" s="156"/>
      <c r="AG339" s="155"/>
      <c r="AH339" s="155"/>
      <c r="AI339" s="33"/>
      <c r="AJ339" s="33"/>
      <c r="AK339" s="8"/>
      <c r="AL339" s="4" t="s">
        <v>1638</v>
      </c>
      <c r="AM339" s="8"/>
    </row>
    <row r="340" spans="1:39" s="3" customFormat="1" ht="28">
      <c r="A340" s="13">
        <v>332</v>
      </c>
      <c r="B340" s="8"/>
      <c r="C340" s="8" t="s">
        <v>1007</v>
      </c>
      <c r="D340" s="8" t="s">
        <v>1008</v>
      </c>
      <c r="E340" s="61" t="s">
        <v>1183</v>
      </c>
      <c r="F340" s="2" t="s">
        <v>227</v>
      </c>
      <c r="G340" s="2" t="s">
        <v>224</v>
      </c>
      <c r="H340" s="8" t="s">
        <v>35</v>
      </c>
      <c r="I340" s="82" t="s">
        <v>293</v>
      </c>
      <c r="J340" s="8" t="s">
        <v>1009</v>
      </c>
      <c r="K340" s="14">
        <v>1.5</v>
      </c>
      <c r="L340" s="8" t="s">
        <v>1184</v>
      </c>
      <c r="M340" s="8" t="s">
        <v>1051</v>
      </c>
      <c r="N340" s="34" t="s">
        <v>1185</v>
      </c>
      <c r="O340" s="6">
        <v>44736</v>
      </c>
      <c r="P340" s="8">
        <f>IF(ISBLANK(Гарантии!$O340), "Дата не указана", YEAR(Гарантии!$O340))</f>
        <v>2022</v>
      </c>
      <c r="Q340" s="6" t="str">
        <f ca="1">IF(OR(Гарантии!$R340&gt;=TODAY(),Гарантии!$S340&gt;=TODAY(),Гарантии!$T340&gt;=TODAY(),Гарантии!$U340&gt;=TODAY(),Гарантии!$V340&gt;=TODAY(),Гарантии!$W340&gt;=TODAY(),Гарантии!$X340&gt;=TODAY(),Гарантии!$Z340&gt;=TODAY(),Гарантии!$AB340&gt;=TODAY(),Гарантии!$AD340&gt;=TODAY(),Гарантии!$AC340&gt;=TODAY(),Гарантии!$Y340&gt;=TODAY(),Гарантии!$AA340&gt;=TODAY()),"Действует", "Окончена")</f>
        <v>Действует</v>
      </c>
      <c r="R340" s="6"/>
      <c r="S340" s="6"/>
      <c r="T340" s="6"/>
      <c r="U340" s="6">
        <v>45467</v>
      </c>
      <c r="V340" s="6"/>
      <c r="W340" s="6"/>
      <c r="X340" s="6"/>
      <c r="Y340" s="6"/>
      <c r="Z340" s="6">
        <v>46562</v>
      </c>
      <c r="AA340" s="6">
        <v>45467</v>
      </c>
      <c r="AB340" s="6"/>
      <c r="AC340" s="6"/>
      <c r="AD340" s="6"/>
      <c r="AE340" s="153"/>
      <c r="AF340" s="156"/>
      <c r="AG340" s="155"/>
      <c r="AH340" s="155"/>
      <c r="AI340" s="33"/>
      <c r="AJ340" s="33"/>
      <c r="AK340" s="8"/>
      <c r="AL340" s="4" t="s">
        <v>179</v>
      </c>
      <c r="AM340" s="8"/>
    </row>
    <row r="341" spans="1:39" s="3" customFormat="1" ht="28">
      <c r="A341" s="13">
        <v>333</v>
      </c>
      <c r="B341" s="8"/>
      <c r="C341" s="8" t="s">
        <v>1007</v>
      </c>
      <c r="D341" s="8" t="s">
        <v>1008</v>
      </c>
      <c r="E341" s="61" t="s">
        <v>1180</v>
      </c>
      <c r="F341" s="2" t="s">
        <v>227</v>
      </c>
      <c r="G341" s="2" t="s">
        <v>224</v>
      </c>
      <c r="H341" s="8" t="s">
        <v>35</v>
      </c>
      <c r="I341" s="82" t="s">
        <v>1336</v>
      </c>
      <c r="J341" s="8" t="s">
        <v>1009</v>
      </c>
      <c r="K341" s="14">
        <v>5.5750000000000002</v>
      </c>
      <c r="L341" s="8" t="s">
        <v>1181</v>
      </c>
      <c r="M341" s="8" t="s">
        <v>1051</v>
      </c>
      <c r="N341" s="34" t="s">
        <v>1182</v>
      </c>
      <c r="O341" s="6">
        <v>44803</v>
      </c>
      <c r="P341" s="8">
        <f>IF(ISBLANK(Гарантии!$O341), "Дата не указана", YEAR(Гарантии!$O341))</f>
        <v>2022</v>
      </c>
      <c r="Q341" s="6" t="str">
        <f ca="1">IF(OR(Гарантии!$R341&gt;=TODAY(),Гарантии!$S341&gt;=TODAY(),Гарантии!$T341&gt;=TODAY(),Гарантии!$U341&gt;=TODAY(),Гарантии!$V341&gt;=TODAY(),Гарантии!$W341&gt;=TODAY(),Гарантии!$X341&gt;=TODAY(),Гарантии!$Z341&gt;=TODAY(),Гарантии!$AB341&gt;=TODAY(),Гарантии!$AD341&gt;=TODAY(),Гарантии!$AC341&gt;=TODAY(),Гарантии!$Y341&gt;=TODAY(),Гарантии!$AA341&gt;=TODAY()),"Действует", "Окончена")</f>
        <v>Действует</v>
      </c>
      <c r="R341" s="6"/>
      <c r="S341" s="6"/>
      <c r="T341" s="6"/>
      <c r="U341" s="6">
        <v>45534</v>
      </c>
      <c r="V341" s="6"/>
      <c r="W341" s="6"/>
      <c r="X341" s="6">
        <v>46629</v>
      </c>
      <c r="Y341" s="6"/>
      <c r="Z341" s="6">
        <v>46629</v>
      </c>
      <c r="AA341" s="6">
        <v>45534</v>
      </c>
      <c r="AB341" s="6"/>
      <c r="AC341" s="6"/>
      <c r="AD341" s="6"/>
      <c r="AE341" s="153"/>
      <c r="AF341" s="156"/>
      <c r="AG341" s="155"/>
      <c r="AH341" s="155"/>
      <c r="AI341" s="33"/>
      <c r="AJ341" s="33"/>
      <c r="AK341" s="8"/>
      <c r="AL341" s="4" t="s">
        <v>179</v>
      </c>
      <c r="AM341" s="8"/>
    </row>
    <row r="342" spans="1:39" s="3" customFormat="1" ht="28">
      <c r="A342" s="13">
        <v>334</v>
      </c>
      <c r="B342" s="8"/>
      <c r="C342" s="8" t="s">
        <v>1007</v>
      </c>
      <c r="D342" s="8" t="s">
        <v>1008</v>
      </c>
      <c r="E342" s="61" t="s">
        <v>1186</v>
      </c>
      <c r="F342" s="2" t="s">
        <v>1096</v>
      </c>
      <c r="G342" s="2" t="s">
        <v>224</v>
      </c>
      <c r="H342" s="8" t="s">
        <v>35</v>
      </c>
      <c r="I342" s="82" t="s">
        <v>293</v>
      </c>
      <c r="J342" s="8" t="s">
        <v>1009</v>
      </c>
      <c r="K342" s="14">
        <v>5</v>
      </c>
      <c r="L342" s="8" t="s">
        <v>1187</v>
      </c>
      <c r="M342" s="8" t="s">
        <v>1051</v>
      </c>
      <c r="N342" s="34" t="s">
        <v>1188</v>
      </c>
      <c r="O342" s="6">
        <v>44902</v>
      </c>
      <c r="P342" s="8">
        <f>IF(ISBLANK(Гарантии!$O342), "Дата не указана", YEAR(Гарантии!$O342))</f>
        <v>2022</v>
      </c>
      <c r="Q342" s="6" t="str">
        <f ca="1">IF(OR(Гарантии!$R342&gt;=TODAY(),Гарантии!$S342&gt;=TODAY(),Гарантии!$T342&gt;=TODAY(),Гарантии!$U342&gt;=TODAY(),Гарантии!$V342&gt;=TODAY(),Гарантии!$W342&gt;=TODAY(),Гарантии!$X342&gt;=TODAY(),Гарантии!$Z342&gt;=TODAY(),Гарантии!$AB342&gt;=TODAY(),Гарантии!$AD342&gt;=TODAY(),Гарантии!$AC342&gt;=TODAY(),Гарантии!$Y342&gt;=TODAY(),Гарантии!$AA342&gt;=TODAY()),"Действует", "Окончена")</f>
        <v>Действует</v>
      </c>
      <c r="R342" s="6"/>
      <c r="S342" s="6"/>
      <c r="T342" s="6"/>
      <c r="U342" s="6">
        <v>45633</v>
      </c>
      <c r="V342" s="6"/>
      <c r="W342" s="6"/>
      <c r="X342" s="6"/>
      <c r="Y342" s="6"/>
      <c r="Z342" s="6">
        <v>46728</v>
      </c>
      <c r="AA342" s="6">
        <v>45633</v>
      </c>
      <c r="AB342" s="6"/>
      <c r="AC342" s="6"/>
      <c r="AD342" s="6"/>
      <c r="AE342" s="153"/>
      <c r="AF342" s="156"/>
      <c r="AG342" s="155"/>
      <c r="AH342" s="155"/>
      <c r="AI342" s="33"/>
      <c r="AJ342" s="33"/>
      <c r="AK342" s="8"/>
      <c r="AL342" s="4" t="s">
        <v>179</v>
      </c>
      <c r="AM342" s="8"/>
    </row>
    <row r="343" spans="1:39" s="3" customFormat="1" ht="28">
      <c r="A343" s="13">
        <v>335</v>
      </c>
      <c r="B343" s="8"/>
      <c r="C343" s="8" t="s">
        <v>1007</v>
      </c>
      <c r="D343" s="8" t="s">
        <v>1008</v>
      </c>
      <c r="E343" s="61" t="s">
        <v>1193</v>
      </c>
      <c r="F343" s="2" t="s">
        <v>227</v>
      </c>
      <c r="G343" s="2" t="s">
        <v>224</v>
      </c>
      <c r="H343" s="8" t="s">
        <v>46</v>
      </c>
      <c r="I343" s="82" t="s">
        <v>294</v>
      </c>
      <c r="J343" s="8" t="s">
        <v>1101</v>
      </c>
      <c r="K343" s="14">
        <v>1.3</v>
      </c>
      <c r="L343" s="8" t="s">
        <v>1194</v>
      </c>
      <c r="M343" s="8" t="s">
        <v>1195</v>
      </c>
      <c r="N343" s="34" t="s">
        <v>1196</v>
      </c>
      <c r="O343" s="6">
        <v>44887</v>
      </c>
      <c r="P343" s="8">
        <f>IF(ISBLANK(Гарантии!$O343), "Дата не указана", YEAR(Гарантии!$O343))</f>
        <v>2022</v>
      </c>
      <c r="Q343" s="6" t="str">
        <f ca="1">IF(OR(Гарантии!$R343&gt;=TODAY(),Гарантии!$S343&gt;=TODAY(),Гарантии!$T343&gt;=TODAY(),Гарантии!$U343&gt;=TODAY(),Гарантии!$V343&gt;=TODAY(),Гарантии!$W343&gt;=TODAY(),Гарантии!$X343&gt;=TODAY(),Гарантии!$Z343&gt;=TODAY(),Гарантии!$AB343&gt;=TODAY(),Гарантии!$AD343&gt;=TODAY(),Гарантии!$AC343&gt;=TODAY(),Гарантии!$Y343&gt;=TODAY(),Гарантии!$AA343&gt;=TODAY()),"Действует", "Окончена")</f>
        <v>Действует</v>
      </c>
      <c r="R343" s="6"/>
      <c r="S343" s="6"/>
      <c r="T343" s="6"/>
      <c r="U343" s="6">
        <v>46348</v>
      </c>
      <c r="V343" s="6"/>
      <c r="W343" s="6"/>
      <c r="X343" s="6"/>
      <c r="Y343" s="6"/>
      <c r="Z343" s="6">
        <v>46713</v>
      </c>
      <c r="AA343" s="6">
        <v>45618</v>
      </c>
      <c r="AB343" s="6">
        <v>44979</v>
      </c>
      <c r="AC343" s="6"/>
      <c r="AD343" s="6"/>
      <c r="AE343" s="153"/>
      <c r="AF343" s="156"/>
      <c r="AG343" s="155"/>
      <c r="AH343" s="155"/>
      <c r="AI343" s="33"/>
      <c r="AJ343" s="33"/>
      <c r="AK343" s="8"/>
      <c r="AL343" s="8" t="s">
        <v>48</v>
      </c>
      <c r="AM343" s="8"/>
    </row>
    <row r="344" spans="1:39" s="3" customFormat="1" ht="28">
      <c r="A344" s="13">
        <v>336</v>
      </c>
      <c r="B344" s="8"/>
      <c r="C344" s="8" t="s">
        <v>1007</v>
      </c>
      <c r="D344" s="8" t="s">
        <v>1008</v>
      </c>
      <c r="E344" s="61" t="s">
        <v>1189</v>
      </c>
      <c r="F344" s="2" t="s">
        <v>227</v>
      </c>
      <c r="G344" s="2" t="s">
        <v>224</v>
      </c>
      <c r="H344" s="8" t="s">
        <v>46</v>
      </c>
      <c r="I344" s="82" t="s">
        <v>294</v>
      </c>
      <c r="J344" s="8" t="s">
        <v>1025</v>
      </c>
      <c r="K344" s="14">
        <v>2.2000000000000002</v>
      </c>
      <c r="L344" s="8" t="s">
        <v>1190</v>
      </c>
      <c r="M344" s="8" t="s">
        <v>1191</v>
      </c>
      <c r="N344" s="34" t="s">
        <v>1192</v>
      </c>
      <c r="O344" s="6">
        <v>44897</v>
      </c>
      <c r="P344" s="8">
        <f>IF(ISBLANK(Гарантии!$O344), "Дата не указана", YEAR(Гарантии!$O344))</f>
        <v>2022</v>
      </c>
      <c r="Q344" s="6" t="str">
        <f ca="1">IF(OR(Гарантии!$R344&gt;=TODAY(),Гарантии!$S344&gt;=TODAY(),Гарантии!$T344&gt;=TODAY(),Гарантии!$U344&gt;=TODAY(),Гарантии!$V344&gt;=TODAY(),Гарантии!$W344&gt;=TODAY(),Гарантии!$X344&gt;=TODAY(),Гарантии!$Z344&gt;=TODAY(),Гарантии!$AB344&gt;=TODAY(),Гарантии!$AD344&gt;=TODAY(),Гарантии!$AC344&gt;=TODAY(),Гарантии!$Y344&gt;=TODAY(),Гарантии!$AA344&gt;=TODAY()),"Действует", "Окончена")</f>
        <v>Действует</v>
      </c>
      <c r="R344" s="6"/>
      <c r="S344" s="6"/>
      <c r="T344" s="6"/>
      <c r="U344" s="6">
        <v>46358</v>
      </c>
      <c r="V344" s="6"/>
      <c r="W344" s="6"/>
      <c r="X344" s="6"/>
      <c r="Y344" s="6"/>
      <c r="Z344" s="6">
        <v>46723</v>
      </c>
      <c r="AA344" s="6"/>
      <c r="AB344" s="6">
        <v>45079</v>
      </c>
      <c r="AC344" s="6"/>
      <c r="AD344" s="6"/>
      <c r="AE344" s="153"/>
      <c r="AF344" s="156"/>
      <c r="AG344" s="155"/>
      <c r="AH344" s="155"/>
      <c r="AI344" s="33"/>
      <c r="AJ344" s="33"/>
      <c r="AK344" s="8"/>
      <c r="AL344" s="8" t="s">
        <v>48</v>
      </c>
      <c r="AM344" s="8"/>
    </row>
    <row r="345" spans="1:39" s="3" customFormat="1" ht="28">
      <c r="A345" s="13">
        <v>337</v>
      </c>
      <c r="B345" s="8"/>
      <c r="C345" s="8" t="s">
        <v>1007</v>
      </c>
      <c r="D345" s="8" t="s">
        <v>1008</v>
      </c>
      <c r="E345" s="61" t="s">
        <v>1202</v>
      </c>
      <c r="F345" s="2" t="s">
        <v>227</v>
      </c>
      <c r="G345" s="2" t="s">
        <v>224</v>
      </c>
      <c r="H345" s="8" t="s">
        <v>14</v>
      </c>
      <c r="I345" s="82" t="s">
        <v>298</v>
      </c>
      <c r="J345" s="8" t="s">
        <v>1009</v>
      </c>
      <c r="K345" s="14">
        <v>2.42</v>
      </c>
      <c r="L345" s="8" t="s">
        <v>1203</v>
      </c>
      <c r="M345" s="8" t="s">
        <v>1039</v>
      </c>
      <c r="N345" s="34" t="s">
        <v>1204</v>
      </c>
      <c r="O345" s="6">
        <v>44743</v>
      </c>
      <c r="P345" s="8">
        <f>IF(ISBLANK(Гарантии!$O345), "Дата не указана", YEAR(Гарантии!$O345))</f>
        <v>2022</v>
      </c>
      <c r="Q345" s="6" t="str">
        <f ca="1">IF(OR(Гарантии!$R345&gt;=TODAY(),Гарантии!$S345&gt;=TODAY(),Гарантии!$T345&gt;=TODAY(),Гарантии!$U345&gt;=TODAY(),Гарантии!$V345&gt;=TODAY(),Гарантии!$W345&gt;=TODAY(),Гарантии!$X345&gt;=TODAY(),Гарантии!$Z345&gt;=TODAY(),Гарантии!$AB345&gt;=TODAY(),Гарантии!$AD345&gt;=TODAY(),Гарантии!$AC345&gt;=TODAY(),Гарантии!$Y345&gt;=TODAY(),Гарантии!$AA345&gt;=TODAY()),"Действует", "Окончена")</f>
        <v>Действует</v>
      </c>
      <c r="R345" s="6"/>
      <c r="S345" s="6"/>
      <c r="T345" s="6"/>
      <c r="U345" s="6">
        <v>45474</v>
      </c>
      <c r="V345" s="6"/>
      <c r="W345" s="6"/>
      <c r="X345" s="6"/>
      <c r="Y345" s="6"/>
      <c r="Z345" s="6">
        <v>46569</v>
      </c>
      <c r="AA345" s="6">
        <v>45474</v>
      </c>
      <c r="AB345" s="6"/>
      <c r="AC345" s="6"/>
      <c r="AD345" s="6"/>
      <c r="AE345" s="153"/>
      <c r="AF345" s="156"/>
      <c r="AG345" s="155"/>
      <c r="AH345" s="155"/>
      <c r="AI345" s="33"/>
      <c r="AJ345" s="33"/>
      <c r="AK345" s="8"/>
      <c r="AL345" s="8" t="s">
        <v>49</v>
      </c>
      <c r="AM345" s="8"/>
    </row>
    <row r="346" spans="1:39" s="3" customFormat="1" ht="28">
      <c r="A346" s="13">
        <v>338</v>
      </c>
      <c r="B346" s="8"/>
      <c r="C346" s="8" t="s">
        <v>1007</v>
      </c>
      <c r="D346" s="8" t="s">
        <v>1008</v>
      </c>
      <c r="E346" s="61" t="s">
        <v>1199</v>
      </c>
      <c r="F346" s="2" t="s">
        <v>227</v>
      </c>
      <c r="G346" s="2" t="s">
        <v>224</v>
      </c>
      <c r="H346" s="8" t="s">
        <v>14</v>
      </c>
      <c r="I346" s="82" t="s">
        <v>1337</v>
      </c>
      <c r="J346" s="8" t="s">
        <v>1009</v>
      </c>
      <c r="K346" s="14">
        <v>1.1000000000000001</v>
      </c>
      <c r="L346" s="8" t="s">
        <v>1200</v>
      </c>
      <c r="M346" s="8" t="s">
        <v>1078</v>
      </c>
      <c r="N346" s="34" t="s">
        <v>1201</v>
      </c>
      <c r="O346" s="6">
        <v>44868</v>
      </c>
      <c r="P346" s="8">
        <f>IF(ISBLANK(Гарантии!$O346), "Дата не указана", YEAR(Гарантии!$O346))</f>
        <v>2022</v>
      </c>
      <c r="Q346" s="6" t="str">
        <f ca="1">IF(OR(Гарантии!$R346&gt;=TODAY(),Гарантии!$S346&gt;=TODAY(),Гарантии!$T346&gt;=TODAY(),Гарантии!$U346&gt;=TODAY(),Гарантии!$V346&gt;=TODAY(),Гарантии!$W346&gt;=TODAY(),Гарантии!$X346&gt;=TODAY(),Гарантии!$Z346&gt;=TODAY(),Гарантии!$AB346&gt;=TODAY(),Гарантии!$AD346&gt;=TODAY(),Гарантии!$AC346&gt;=TODAY(),Гарантии!$Y346&gt;=TODAY(),Гарантии!$AA346&gt;=TODAY()),"Действует", "Окончена")</f>
        <v>Действует</v>
      </c>
      <c r="R346" s="6"/>
      <c r="S346" s="6"/>
      <c r="T346" s="6"/>
      <c r="U346" s="6">
        <v>45599</v>
      </c>
      <c r="V346" s="6"/>
      <c r="W346" s="6"/>
      <c r="X346" s="6"/>
      <c r="Y346" s="6"/>
      <c r="Z346" s="6">
        <v>46694</v>
      </c>
      <c r="AA346" s="6">
        <v>45599</v>
      </c>
      <c r="AB346" s="6"/>
      <c r="AC346" s="6"/>
      <c r="AD346" s="6"/>
      <c r="AE346" s="153"/>
      <c r="AF346" s="156"/>
      <c r="AG346" s="155"/>
      <c r="AH346" s="155"/>
      <c r="AI346" s="33"/>
      <c r="AJ346" s="33"/>
      <c r="AK346" s="8"/>
      <c r="AL346" s="8" t="s">
        <v>49</v>
      </c>
      <c r="AM346" s="8"/>
    </row>
    <row r="347" spans="1:39" s="3" customFormat="1" ht="42">
      <c r="A347" s="13">
        <v>339</v>
      </c>
      <c r="B347" s="8"/>
      <c r="C347" s="8" t="s">
        <v>1007</v>
      </c>
      <c r="D347" s="8" t="s">
        <v>1008</v>
      </c>
      <c r="E347" s="61"/>
      <c r="F347" s="2" t="s">
        <v>1019</v>
      </c>
      <c r="G347" s="2" t="s">
        <v>224</v>
      </c>
      <c r="H347" s="8" t="s">
        <v>14</v>
      </c>
      <c r="I347" s="82" t="s">
        <v>1337</v>
      </c>
      <c r="J347" s="8" t="s">
        <v>1009</v>
      </c>
      <c r="K347" s="14">
        <v>1.9</v>
      </c>
      <c r="L347" s="8" t="s">
        <v>1197</v>
      </c>
      <c r="M347" s="8" t="s">
        <v>1084</v>
      </c>
      <c r="N347" s="34" t="s">
        <v>1198</v>
      </c>
      <c r="O347" s="6">
        <v>44875</v>
      </c>
      <c r="P347" s="8">
        <f>IF(ISBLANK(Гарантии!$O347), "Дата не указана", YEAR(Гарантии!$O347))</f>
        <v>2022</v>
      </c>
      <c r="Q347" s="6" t="str">
        <f ca="1">IF(OR(Гарантии!$R347&gt;=TODAY(),Гарантии!$S347&gt;=TODAY(),Гарантии!$T347&gt;=TODAY(),Гарантии!$U347&gt;=TODAY(),Гарантии!$V347&gt;=TODAY(),Гарантии!$W347&gt;=TODAY(),Гарантии!$X347&gt;=TODAY(),Гарантии!$Z347&gt;=TODAY(),Гарантии!$AB347&gt;=TODAY(),Гарантии!$AD347&gt;=TODAY(),Гарантии!$AC347&gt;=TODAY(),Гарантии!$Y347&gt;=TODAY(),Гарантии!$AA347&gt;=TODAY()),"Действует", "Окончена")</f>
        <v>Действует</v>
      </c>
      <c r="R347" s="6"/>
      <c r="S347" s="6"/>
      <c r="T347" s="6"/>
      <c r="U347" s="6">
        <v>45606</v>
      </c>
      <c r="V347" s="6"/>
      <c r="W347" s="6"/>
      <c r="X347" s="6"/>
      <c r="Y347" s="6"/>
      <c r="Z347" s="6">
        <v>46701</v>
      </c>
      <c r="AA347" s="6">
        <v>45606</v>
      </c>
      <c r="AB347" s="6"/>
      <c r="AC347" s="6"/>
      <c r="AD347" s="6"/>
      <c r="AE347" s="153"/>
      <c r="AF347" s="156"/>
      <c r="AG347" s="155"/>
      <c r="AH347" s="155"/>
      <c r="AI347" s="33"/>
      <c r="AJ347" s="33"/>
      <c r="AK347" s="8"/>
      <c r="AL347" s="8" t="s">
        <v>49</v>
      </c>
      <c r="AM347" s="8"/>
    </row>
    <row r="348" spans="1:39" s="3" customFormat="1" ht="28">
      <c r="A348" s="13">
        <v>340</v>
      </c>
      <c r="B348" s="8"/>
      <c r="C348" s="8" t="s">
        <v>1007</v>
      </c>
      <c r="D348" s="8" t="s">
        <v>1008</v>
      </c>
      <c r="E348" s="61" t="s">
        <v>1213</v>
      </c>
      <c r="F348" s="2" t="s">
        <v>227</v>
      </c>
      <c r="G348" s="2" t="s">
        <v>224</v>
      </c>
      <c r="H348" s="8" t="s">
        <v>21</v>
      </c>
      <c r="I348" s="82" t="s">
        <v>1339</v>
      </c>
      <c r="J348" s="8" t="s">
        <v>1025</v>
      </c>
      <c r="K348" s="14">
        <v>1.8599999999999999</v>
      </c>
      <c r="L348" s="8" t="s">
        <v>1214</v>
      </c>
      <c r="M348" s="8" t="s">
        <v>1064</v>
      </c>
      <c r="N348" s="34" t="s">
        <v>1215</v>
      </c>
      <c r="O348" s="6">
        <v>44859</v>
      </c>
      <c r="P348" s="8">
        <f>IF(ISBLANK(Гарантии!$O348), "Дата не указана", YEAR(Гарантии!$O348))</f>
        <v>2022</v>
      </c>
      <c r="Q348" s="6" t="str">
        <f ca="1">IF(OR(Гарантии!$R348&gt;=TODAY(),Гарантии!$S348&gt;=TODAY(),Гарантии!$T348&gt;=TODAY(),Гарантии!$U348&gt;=TODAY(),Гарантии!$V348&gt;=TODAY(),Гарантии!$W348&gt;=TODAY(),Гарантии!$X348&gt;=TODAY(),Гарантии!$Z348&gt;=TODAY(),Гарантии!$AB348&gt;=TODAY(),Гарантии!$AD348&gt;=TODAY(),Гарантии!$AC348&gt;=TODAY(),Гарантии!$Y348&gt;=TODAY(),Гарантии!$AA348&gt;=TODAY()),"Действует", "Окончена")</f>
        <v>Действует</v>
      </c>
      <c r="R348" s="6"/>
      <c r="S348" s="6"/>
      <c r="T348" s="6"/>
      <c r="U348" s="6">
        <v>46320</v>
      </c>
      <c r="V348" s="6"/>
      <c r="W348" s="6"/>
      <c r="X348" s="6"/>
      <c r="Y348" s="6"/>
      <c r="Z348" s="6">
        <v>46685</v>
      </c>
      <c r="AA348" s="6">
        <v>45590</v>
      </c>
      <c r="AB348" s="6">
        <v>45224</v>
      </c>
      <c r="AC348" s="6"/>
      <c r="AD348" s="6"/>
      <c r="AE348" s="153"/>
      <c r="AF348" s="156"/>
      <c r="AG348" s="155"/>
      <c r="AH348" s="155"/>
      <c r="AI348" s="33"/>
      <c r="AJ348" s="33"/>
      <c r="AK348" s="8"/>
      <c r="AL348" s="8" t="s">
        <v>995</v>
      </c>
      <c r="AM348" s="8"/>
    </row>
    <row r="349" spans="1:39" s="3" customFormat="1" ht="28">
      <c r="A349" s="13">
        <v>341</v>
      </c>
      <c r="B349" s="8" t="s">
        <v>815</v>
      </c>
      <c r="C349" s="8" t="s">
        <v>1205</v>
      </c>
      <c r="D349" s="8" t="s">
        <v>1017</v>
      </c>
      <c r="E349" s="61" t="s">
        <v>1028</v>
      </c>
      <c r="F349" s="2" t="s">
        <v>1076</v>
      </c>
      <c r="G349" s="2" t="s">
        <v>224</v>
      </c>
      <c r="H349" s="8" t="s">
        <v>21</v>
      </c>
      <c r="I349" s="82" t="s">
        <v>1338</v>
      </c>
      <c r="J349" s="8" t="s">
        <v>1206</v>
      </c>
      <c r="K349" s="14">
        <v>0</v>
      </c>
      <c r="L349" s="8" t="s">
        <v>1210</v>
      </c>
      <c r="M349" s="8" t="s">
        <v>1211</v>
      </c>
      <c r="N349" s="34" t="s">
        <v>1212</v>
      </c>
      <c r="O349" s="6">
        <v>44894</v>
      </c>
      <c r="P349" s="8">
        <f>IF(ISBLANK(Гарантии!$O349), "Дата не указана", YEAR(Гарантии!$O349))</f>
        <v>2022</v>
      </c>
      <c r="Q349" s="6" t="str">
        <f ca="1">IF(OR(Гарантии!$R349&gt;=TODAY(),Гарантии!$S349&gt;=TODAY(),Гарантии!$T349&gt;=TODAY(),Гарантии!$U349&gt;=TODAY(),Гарантии!$V349&gt;=TODAY(),Гарантии!$W349&gt;=TODAY(),Гарантии!$X349&gt;=TODAY(),Гарантии!$Z349&gt;=TODAY(),Гарантии!$AB349&gt;=TODAY(),Гарантии!$AD349&gt;=TODAY(),Гарантии!$AC349&gt;=TODAY(),Гарантии!$Y349&gt;=TODAY(),Гарантии!$AA349&gt;=TODAY()),"Действует", "Окончена")</f>
        <v>Действует</v>
      </c>
      <c r="R349" s="6"/>
      <c r="S349" s="6"/>
      <c r="T349" s="6"/>
      <c r="U349" s="6">
        <v>45625</v>
      </c>
      <c r="V349" s="6"/>
      <c r="W349" s="6"/>
      <c r="X349" s="6"/>
      <c r="Y349" s="6"/>
      <c r="Z349" s="6"/>
      <c r="AA349" s="6"/>
      <c r="AB349" s="6"/>
      <c r="AC349" s="6"/>
      <c r="AD349" s="6"/>
      <c r="AE349" s="153"/>
      <c r="AF349" s="156"/>
      <c r="AG349" s="155"/>
      <c r="AH349" s="155"/>
      <c r="AI349" s="33"/>
      <c r="AJ349" s="33"/>
      <c r="AK349" s="8"/>
      <c r="AL349" s="6" t="s">
        <v>55</v>
      </c>
      <c r="AM349" s="8"/>
    </row>
    <row r="350" spans="1:39" s="3" customFormat="1" ht="28">
      <c r="A350" s="13">
        <v>342</v>
      </c>
      <c r="B350" s="8" t="s">
        <v>815</v>
      </c>
      <c r="C350" s="8" t="s">
        <v>1205</v>
      </c>
      <c r="D350" s="8" t="s">
        <v>1017</v>
      </c>
      <c r="E350" s="61" t="s">
        <v>1028</v>
      </c>
      <c r="F350" s="2" t="s">
        <v>1076</v>
      </c>
      <c r="G350" s="2" t="s">
        <v>224</v>
      </c>
      <c r="H350" s="8" t="s">
        <v>21</v>
      </c>
      <c r="I350" s="82" t="s">
        <v>1338</v>
      </c>
      <c r="J350" s="8" t="s">
        <v>1206</v>
      </c>
      <c r="K350" s="14">
        <v>0</v>
      </c>
      <c r="L350" s="8" t="s">
        <v>1208</v>
      </c>
      <c r="M350" s="8" t="s">
        <v>1207</v>
      </c>
      <c r="N350" s="34" t="s">
        <v>1209</v>
      </c>
      <c r="O350" s="6">
        <v>44895</v>
      </c>
      <c r="P350" s="8">
        <f>IF(ISBLANK(Гарантии!$O350), "Дата не указана", YEAR(Гарантии!$O350))</f>
        <v>2022</v>
      </c>
      <c r="Q350" s="6" t="str">
        <f ca="1">IF(OR(Гарантии!$R350&gt;=TODAY(),Гарантии!$S350&gt;=TODAY(),Гарантии!$T350&gt;=TODAY(),Гарантии!$U350&gt;=TODAY(),Гарантии!$V350&gt;=TODAY(),Гарантии!$W350&gt;=TODAY(),Гарантии!$X350&gt;=TODAY(),Гарантии!$Z350&gt;=TODAY(),Гарантии!$AB350&gt;=TODAY(),Гарантии!$AD350&gt;=TODAY(),Гарантии!$AC350&gt;=TODAY(),Гарантии!$Y350&gt;=TODAY(),Гарантии!$AA350&gt;=TODAY()),"Действует", "Окончена")</f>
        <v>Действует</v>
      </c>
      <c r="R350" s="6"/>
      <c r="S350" s="6"/>
      <c r="T350" s="6"/>
      <c r="U350" s="6">
        <v>45626</v>
      </c>
      <c r="V350" s="6"/>
      <c r="W350" s="6"/>
      <c r="X350" s="6"/>
      <c r="Y350" s="6"/>
      <c r="Z350" s="6"/>
      <c r="AA350" s="6"/>
      <c r="AB350" s="6"/>
      <c r="AC350" s="6"/>
      <c r="AD350" s="6"/>
      <c r="AE350" s="153"/>
      <c r="AF350" s="156"/>
      <c r="AG350" s="155"/>
      <c r="AH350" s="155"/>
      <c r="AI350" s="33"/>
      <c r="AJ350" s="33"/>
      <c r="AK350" s="8"/>
      <c r="AL350" s="6" t="s">
        <v>55</v>
      </c>
      <c r="AM350" s="8"/>
    </row>
    <row r="351" spans="1:39" s="3" customFormat="1" ht="28">
      <c r="A351" s="13">
        <v>343</v>
      </c>
      <c r="B351" s="8" t="s">
        <v>815</v>
      </c>
      <c r="C351" s="8" t="s">
        <v>1205</v>
      </c>
      <c r="D351" s="8" t="s">
        <v>1017</v>
      </c>
      <c r="E351" s="61" t="s">
        <v>1216</v>
      </c>
      <c r="F351" s="2" t="s">
        <v>1096</v>
      </c>
      <c r="G351" s="2" t="s">
        <v>224</v>
      </c>
      <c r="H351" s="8" t="s">
        <v>21</v>
      </c>
      <c r="I351" s="85" t="s">
        <v>845</v>
      </c>
      <c r="J351" s="8" t="s">
        <v>1092</v>
      </c>
      <c r="K351" s="14">
        <v>7.7489999999999997</v>
      </c>
      <c r="L351" s="8" t="s">
        <v>1217</v>
      </c>
      <c r="M351" s="8" t="s">
        <v>1207</v>
      </c>
      <c r="N351" s="34" t="s">
        <v>1218</v>
      </c>
      <c r="O351" s="6">
        <v>44925</v>
      </c>
      <c r="P351" s="8">
        <f>IF(ISBLANK(Гарантии!$O351), "Дата не указана", YEAR(Гарантии!$O351))</f>
        <v>2022</v>
      </c>
      <c r="Q351" s="6" t="str">
        <f ca="1">IF(OR(Гарантии!$R351&gt;=TODAY(),Гарантии!$S351&gt;=TODAY(),Гарантии!$T351&gt;=TODAY(),Гарантии!$U351&gt;=TODAY(),Гарантии!$V351&gt;=TODAY(),Гарантии!$W351&gt;=TODAY(),Гарантии!$X351&gt;=TODAY(),Гарантии!$Z351&gt;=TODAY(),Гарантии!$AB351&gt;=TODAY(),Гарантии!$AD351&gt;=TODAY(),Гарантии!$AC351&gt;=TODAY(),Гарантии!$Y351&gt;=TODAY(),Гарантии!$AA351&gt;=TODAY()),"Действует", "Окончена")</f>
        <v>Действует</v>
      </c>
      <c r="R351" s="6"/>
      <c r="S351" s="6"/>
      <c r="T351" s="6"/>
      <c r="U351" s="6">
        <v>46386</v>
      </c>
      <c r="V351" s="6"/>
      <c r="W351" s="6">
        <v>47117</v>
      </c>
      <c r="X351" s="6">
        <v>46751</v>
      </c>
      <c r="Y351" s="6">
        <v>46751</v>
      </c>
      <c r="Z351" s="6">
        <v>46751</v>
      </c>
      <c r="AA351" s="6">
        <v>45656</v>
      </c>
      <c r="AB351" s="6">
        <v>45290</v>
      </c>
      <c r="AC351" s="6">
        <v>46386</v>
      </c>
      <c r="AD351" s="6"/>
      <c r="AE351" s="153"/>
      <c r="AF351" s="156"/>
      <c r="AG351" s="155"/>
      <c r="AH351" s="155"/>
      <c r="AI351" s="33"/>
      <c r="AJ351" s="33"/>
      <c r="AK351" s="8"/>
      <c r="AL351" s="8" t="s">
        <v>47</v>
      </c>
      <c r="AM351" s="8"/>
    </row>
    <row r="352" spans="1:39" s="3" customFormat="1" ht="28">
      <c r="A352" s="13">
        <v>344</v>
      </c>
      <c r="B352" s="8"/>
      <c r="C352" s="8" t="s">
        <v>1007</v>
      </c>
      <c r="D352" s="8" t="s">
        <v>1008</v>
      </c>
      <c r="E352" s="61" t="s">
        <v>1241</v>
      </c>
      <c r="F352" s="2" t="s">
        <v>1019</v>
      </c>
      <c r="G352" s="2" t="s">
        <v>224</v>
      </c>
      <c r="H352" s="8" t="s">
        <v>11</v>
      </c>
      <c r="I352" s="82" t="s">
        <v>1340</v>
      </c>
      <c r="J352" s="8" t="s">
        <v>1009</v>
      </c>
      <c r="K352" s="14">
        <v>1.5</v>
      </c>
      <c r="L352" s="8" t="s">
        <v>1242</v>
      </c>
      <c r="M352" s="8" t="s">
        <v>1127</v>
      </c>
      <c r="N352" s="34" t="s">
        <v>1243</v>
      </c>
      <c r="O352" s="6">
        <v>44761</v>
      </c>
      <c r="P352" s="8">
        <f>IF(ISBLANK(Гарантии!$O352), "Дата не указана", YEAR(Гарантии!$O352))</f>
        <v>2022</v>
      </c>
      <c r="Q352" s="6" t="str">
        <f ca="1">IF(OR(Гарантии!$R352&gt;=TODAY(),Гарантии!$S352&gt;=TODAY(),Гарантии!$T352&gt;=TODAY(),Гарантии!$U352&gt;=TODAY(),Гарантии!$V352&gt;=TODAY(),Гарантии!$W352&gt;=TODAY(),Гарантии!$X352&gt;=TODAY(),Гарантии!$Z352&gt;=TODAY(),Гарантии!$AB352&gt;=TODAY(),Гарантии!$AD352&gt;=TODAY(),Гарантии!$AC352&gt;=TODAY(),Гарантии!$Y352&gt;=TODAY(),Гарантии!$AA352&gt;=TODAY()),"Действует", "Окончена")</f>
        <v>Действует</v>
      </c>
      <c r="R352" s="6"/>
      <c r="S352" s="6"/>
      <c r="T352" s="6"/>
      <c r="U352" s="6">
        <v>45492</v>
      </c>
      <c r="V352" s="6"/>
      <c r="W352" s="6">
        <v>46953</v>
      </c>
      <c r="X352" s="6"/>
      <c r="Y352" s="6"/>
      <c r="Z352" s="6">
        <v>46587</v>
      </c>
      <c r="AA352" s="6">
        <v>45492</v>
      </c>
      <c r="AB352" s="6"/>
      <c r="AC352" s="6"/>
      <c r="AD352" s="6"/>
      <c r="AE352" s="153"/>
      <c r="AF352" s="156"/>
      <c r="AG352" s="155"/>
      <c r="AH352" s="155"/>
      <c r="AI352" s="33"/>
      <c r="AJ352" s="33"/>
      <c r="AK352" s="8"/>
      <c r="AL352" s="8" t="s">
        <v>1641</v>
      </c>
      <c r="AM352" s="8"/>
    </row>
    <row r="353" spans="1:39" s="3" customFormat="1" ht="28">
      <c r="A353" s="13">
        <v>345</v>
      </c>
      <c r="B353" s="8"/>
      <c r="C353" s="8" t="s">
        <v>1007</v>
      </c>
      <c r="D353" s="8" t="s">
        <v>1008</v>
      </c>
      <c r="E353" s="61" t="s">
        <v>1226</v>
      </c>
      <c r="F353" s="2" t="s">
        <v>227</v>
      </c>
      <c r="G353" s="2" t="s">
        <v>224</v>
      </c>
      <c r="H353" s="8" t="s">
        <v>11</v>
      </c>
      <c r="I353" s="82" t="s">
        <v>94</v>
      </c>
      <c r="J353" s="8" t="s">
        <v>1009</v>
      </c>
      <c r="K353" s="14">
        <v>3</v>
      </c>
      <c r="L353" s="8" t="s">
        <v>1227</v>
      </c>
      <c r="M353" s="8" t="s">
        <v>1127</v>
      </c>
      <c r="N353" s="34" t="s">
        <v>1228</v>
      </c>
      <c r="O353" s="6">
        <v>44785</v>
      </c>
      <c r="P353" s="8">
        <f>IF(ISBLANK(Гарантии!$O353), "Дата не указана", YEAR(Гарантии!$O353))</f>
        <v>2022</v>
      </c>
      <c r="Q353" s="6" t="str">
        <f ca="1">IF(OR(Гарантии!$R353&gt;=TODAY(),Гарантии!$S353&gt;=TODAY(),Гарантии!$T353&gt;=TODAY(),Гарантии!$U353&gt;=TODAY(),Гарантии!$V353&gt;=TODAY(),Гарантии!$W353&gt;=TODAY(),Гарантии!$X353&gt;=TODAY(),Гарантии!$Z353&gt;=TODAY(),Гарантии!$AB353&gt;=TODAY(),Гарантии!$AD353&gt;=TODAY(),Гарантии!$AC353&gt;=TODAY(),Гарантии!$Y353&gt;=TODAY(),Гарантии!$AA353&gt;=TODAY()),"Действует", "Окончена")</f>
        <v>Действует</v>
      </c>
      <c r="R353" s="6"/>
      <c r="S353" s="6"/>
      <c r="T353" s="6"/>
      <c r="U353" s="6">
        <v>45516</v>
      </c>
      <c r="V353" s="6"/>
      <c r="W353" s="6"/>
      <c r="X353" s="6"/>
      <c r="Y353" s="6"/>
      <c r="Z353" s="6">
        <v>46611</v>
      </c>
      <c r="AA353" s="6">
        <v>45516</v>
      </c>
      <c r="AB353" s="6"/>
      <c r="AC353" s="6"/>
      <c r="AD353" s="6"/>
      <c r="AE353" s="153"/>
      <c r="AF353" s="156"/>
      <c r="AG353" s="155"/>
      <c r="AH353" s="155"/>
      <c r="AI353" s="33"/>
      <c r="AJ353" s="33"/>
      <c r="AK353" s="8"/>
      <c r="AL353" s="8" t="s">
        <v>1641</v>
      </c>
      <c r="AM353" s="8"/>
    </row>
    <row r="354" spans="1:39" s="3" customFormat="1" ht="28">
      <c r="A354" s="13">
        <v>346</v>
      </c>
      <c r="B354" s="8" t="s">
        <v>815</v>
      </c>
      <c r="C354" s="8" t="s">
        <v>1016</v>
      </c>
      <c r="D354" s="8" t="s">
        <v>1017</v>
      </c>
      <c r="E354" s="61" t="s">
        <v>1223</v>
      </c>
      <c r="F354" s="2" t="s">
        <v>1091</v>
      </c>
      <c r="G354" s="2" t="s">
        <v>224</v>
      </c>
      <c r="H354" s="8" t="s">
        <v>11</v>
      </c>
      <c r="I354" s="82" t="s">
        <v>254</v>
      </c>
      <c r="J354" s="8" t="s">
        <v>1092</v>
      </c>
      <c r="K354" s="14">
        <v>2</v>
      </c>
      <c r="L354" s="8" t="s">
        <v>1224</v>
      </c>
      <c r="M354" s="8" t="s">
        <v>1137</v>
      </c>
      <c r="N354" s="34" t="s">
        <v>1225</v>
      </c>
      <c r="O354" s="6">
        <v>44832</v>
      </c>
      <c r="P354" s="8">
        <f>IF(ISBLANK(Гарантии!$O354), "Дата не указана", YEAR(Гарантии!$O354))</f>
        <v>2022</v>
      </c>
      <c r="Q354" s="6" t="str">
        <f ca="1">IF(OR(Гарантии!$R354&gt;=TODAY(),Гарантии!$S354&gt;=TODAY(),Гарантии!$T354&gt;=TODAY(),Гарантии!$U354&gt;=TODAY(),Гарантии!$V354&gt;=TODAY(),Гарантии!$W354&gt;=TODAY(),Гарантии!$X354&gt;=TODAY(),Гарантии!$Z354&gt;=TODAY(),Гарантии!$AB354&gt;=TODAY(),Гарантии!$AD354&gt;=TODAY(),Гарантии!$AC354&gt;=TODAY(),Гарантии!$Y354&gt;=TODAY(),Гарантии!$AA354&gt;=TODAY()),"Действует", "Окончена")</f>
        <v>Действует</v>
      </c>
      <c r="R354" s="6"/>
      <c r="S354" s="6"/>
      <c r="T354" s="6"/>
      <c r="U354" s="6">
        <v>46293</v>
      </c>
      <c r="V354" s="6"/>
      <c r="W354" s="6">
        <v>47024</v>
      </c>
      <c r="X354" s="6">
        <v>46658</v>
      </c>
      <c r="Y354" s="6"/>
      <c r="Z354" s="6">
        <v>46658</v>
      </c>
      <c r="AA354" s="6">
        <v>45563</v>
      </c>
      <c r="AB354" s="6">
        <v>45197</v>
      </c>
      <c r="AC354" s="6"/>
      <c r="AD354" s="6"/>
      <c r="AE354" s="153"/>
      <c r="AF354" s="156"/>
      <c r="AG354" s="155"/>
      <c r="AH354" s="155"/>
      <c r="AI354" s="33"/>
      <c r="AJ354" s="33"/>
      <c r="AK354" s="8"/>
      <c r="AL354" s="8" t="s">
        <v>1641</v>
      </c>
      <c r="AM354" s="8"/>
    </row>
    <row r="355" spans="1:39" s="3" customFormat="1" ht="28">
      <c r="A355" s="13">
        <v>347</v>
      </c>
      <c r="B355" s="8" t="s">
        <v>815</v>
      </c>
      <c r="C355" s="8" t="s">
        <v>1016</v>
      </c>
      <c r="D355" s="8" t="s">
        <v>1017</v>
      </c>
      <c r="E355" s="61" t="s">
        <v>1232</v>
      </c>
      <c r="F355" s="2" t="s">
        <v>1096</v>
      </c>
      <c r="G355" s="2" t="s">
        <v>224</v>
      </c>
      <c r="H355" s="8" t="s">
        <v>11</v>
      </c>
      <c r="I355" s="82" t="s">
        <v>254</v>
      </c>
      <c r="J355" s="8" t="s">
        <v>1092</v>
      </c>
      <c r="K355" s="14">
        <v>7</v>
      </c>
      <c r="L355" s="8" t="s">
        <v>1233</v>
      </c>
      <c r="M355" s="8" t="s">
        <v>1137</v>
      </c>
      <c r="N355" s="34" t="s">
        <v>1234</v>
      </c>
      <c r="O355" s="6">
        <v>44860</v>
      </c>
      <c r="P355" s="8">
        <f>IF(ISBLANK(Гарантии!$O355), "Дата не указана", YEAR(Гарантии!$O355))</f>
        <v>2022</v>
      </c>
      <c r="Q355" s="6" t="str">
        <f ca="1">IF(OR(Гарантии!$R355&gt;=TODAY(),Гарантии!$S355&gt;=TODAY(),Гарантии!$T355&gt;=TODAY(),Гарантии!$U355&gt;=TODAY(),Гарантии!$V355&gt;=TODAY(),Гарантии!$W355&gt;=TODAY(),Гарантии!$X355&gt;=TODAY(),Гарантии!$Z355&gt;=TODAY(),Гарантии!$AB355&gt;=TODAY(),Гарантии!$AD355&gt;=TODAY(),Гарантии!$AC355&gt;=TODAY(),Гарантии!$Y355&gt;=TODAY(),Гарантии!$AA355&gt;=TODAY()),"Действует", "Окончена")</f>
        <v>Действует</v>
      </c>
      <c r="R355" s="6"/>
      <c r="S355" s="6"/>
      <c r="T355" s="6"/>
      <c r="U355" s="6">
        <v>46321</v>
      </c>
      <c r="V355" s="6"/>
      <c r="W355" s="6">
        <v>47052</v>
      </c>
      <c r="X355" s="6">
        <v>46686</v>
      </c>
      <c r="Y355" s="6"/>
      <c r="Z355" s="6">
        <v>46686</v>
      </c>
      <c r="AA355" s="6">
        <v>45591</v>
      </c>
      <c r="AB355" s="6">
        <v>45225</v>
      </c>
      <c r="AC355" s="6"/>
      <c r="AD355" s="6"/>
      <c r="AE355" s="153"/>
      <c r="AF355" s="156"/>
      <c r="AG355" s="155"/>
      <c r="AH355" s="155"/>
      <c r="AI355" s="33"/>
      <c r="AJ355" s="33"/>
      <c r="AK355" s="8"/>
      <c r="AL355" s="8" t="s">
        <v>1641</v>
      </c>
      <c r="AM355" s="8"/>
    </row>
    <row r="356" spans="1:39" s="3" customFormat="1" ht="28">
      <c r="A356" s="13">
        <v>348</v>
      </c>
      <c r="B356" s="8" t="s">
        <v>815</v>
      </c>
      <c r="C356" s="8" t="s">
        <v>1016</v>
      </c>
      <c r="D356" s="8" t="s">
        <v>1017</v>
      </c>
      <c r="E356" s="61" t="s">
        <v>1235</v>
      </c>
      <c r="F356" s="2" t="s">
        <v>1096</v>
      </c>
      <c r="G356" s="2" t="s">
        <v>224</v>
      </c>
      <c r="H356" s="8" t="s">
        <v>11</v>
      </c>
      <c r="I356" s="82" t="s">
        <v>254</v>
      </c>
      <c r="J356" s="8" t="s">
        <v>1092</v>
      </c>
      <c r="K356" s="14">
        <v>8</v>
      </c>
      <c r="L356" s="8" t="s">
        <v>1236</v>
      </c>
      <c r="M356" s="8" t="s">
        <v>1237</v>
      </c>
      <c r="N356" s="34" t="s">
        <v>1238</v>
      </c>
      <c r="O356" s="6">
        <v>44861</v>
      </c>
      <c r="P356" s="8">
        <f>IF(ISBLANK(Гарантии!$O356), "Дата не указана", YEAR(Гарантии!$O356))</f>
        <v>2022</v>
      </c>
      <c r="Q356" s="6" t="str">
        <f ca="1">IF(OR(Гарантии!$R356&gt;=TODAY(),Гарантии!$S356&gt;=TODAY(),Гарантии!$T356&gt;=TODAY(),Гарантии!$U356&gt;=TODAY(),Гарантии!$V356&gt;=TODAY(),Гарантии!$W356&gt;=TODAY(),Гарантии!$X356&gt;=TODAY(),Гарантии!$Z356&gt;=TODAY(),Гарантии!$AB356&gt;=TODAY(),Гарантии!$AD356&gt;=TODAY(),Гарантии!$AC356&gt;=TODAY(),Гарантии!$Y356&gt;=TODAY(),Гарантии!$AA356&gt;=TODAY()),"Действует", "Окончена")</f>
        <v>Действует</v>
      </c>
      <c r="R356" s="6"/>
      <c r="S356" s="6"/>
      <c r="T356" s="6"/>
      <c r="U356" s="6">
        <v>46322</v>
      </c>
      <c r="V356" s="6"/>
      <c r="W356" s="6">
        <v>47053</v>
      </c>
      <c r="X356" s="6"/>
      <c r="Y356" s="6"/>
      <c r="Z356" s="6">
        <v>46687</v>
      </c>
      <c r="AA356" s="6">
        <v>45592</v>
      </c>
      <c r="AB356" s="6">
        <v>45226</v>
      </c>
      <c r="AC356" s="6"/>
      <c r="AD356" s="6"/>
      <c r="AE356" s="153"/>
      <c r="AF356" s="156"/>
      <c r="AG356" s="155"/>
      <c r="AH356" s="155"/>
      <c r="AI356" s="33"/>
      <c r="AJ356" s="33"/>
      <c r="AK356" s="8"/>
      <c r="AL356" s="8" t="s">
        <v>1641</v>
      </c>
      <c r="AM356" s="8"/>
    </row>
    <row r="357" spans="1:39" s="3" customFormat="1" ht="28">
      <c r="A357" s="13">
        <v>349</v>
      </c>
      <c r="B357" s="8" t="s">
        <v>815</v>
      </c>
      <c r="C357" s="8" t="s">
        <v>1219</v>
      </c>
      <c r="D357" s="8" t="s">
        <v>1017</v>
      </c>
      <c r="E357" s="61" t="s">
        <v>1220</v>
      </c>
      <c r="F357" s="2" t="s">
        <v>227</v>
      </c>
      <c r="G357" s="2" t="s">
        <v>224</v>
      </c>
      <c r="H357" s="8" t="s">
        <v>11</v>
      </c>
      <c r="I357" s="82" t="s">
        <v>254</v>
      </c>
      <c r="J357" s="8" t="s">
        <v>1025</v>
      </c>
      <c r="K357" s="14">
        <v>1</v>
      </c>
      <c r="L357" s="8" t="s">
        <v>1221</v>
      </c>
      <c r="M357" s="8" t="s">
        <v>1022</v>
      </c>
      <c r="N357" s="34" t="s">
        <v>1222</v>
      </c>
      <c r="O357" s="6">
        <v>44889</v>
      </c>
      <c r="P357" s="8">
        <f>IF(ISBLANK(Гарантии!$O357), "Дата не указана", YEAR(Гарантии!$O357))</f>
        <v>2022</v>
      </c>
      <c r="Q357" s="6" t="str">
        <f ca="1">IF(OR(Гарантии!$R357&gt;=TODAY(),Гарантии!$S357&gt;=TODAY(),Гарантии!$T357&gt;=TODAY(),Гарантии!$U357&gt;=TODAY(),Гарантии!$V357&gt;=TODAY(),Гарантии!$W357&gt;=TODAY(),Гарантии!$X357&gt;=TODAY(),Гарантии!$Z357&gt;=TODAY(),Гарантии!$AB357&gt;=TODAY(),Гарантии!$AD357&gt;=TODAY(),Гарантии!$AC357&gt;=TODAY(),Гарантии!$Y357&gt;=TODAY(),Гарантии!$AA357&gt;=TODAY()),"Действует", "Окончена")</f>
        <v>Действует</v>
      </c>
      <c r="R357" s="6"/>
      <c r="S357" s="6"/>
      <c r="T357" s="6"/>
      <c r="U357" s="6">
        <v>46350</v>
      </c>
      <c r="V357" s="6"/>
      <c r="W357" s="6">
        <v>47081</v>
      </c>
      <c r="X357" s="6"/>
      <c r="Y357" s="6"/>
      <c r="Z357" s="6">
        <v>46715</v>
      </c>
      <c r="AA357" s="6">
        <v>45620</v>
      </c>
      <c r="AB357" s="6">
        <v>45254</v>
      </c>
      <c r="AC357" s="6"/>
      <c r="AD357" s="6"/>
      <c r="AE357" s="153"/>
      <c r="AF357" s="156"/>
      <c r="AG357" s="155"/>
      <c r="AH357" s="155"/>
      <c r="AI357" s="33"/>
      <c r="AJ357" s="33"/>
      <c r="AK357" s="8"/>
      <c r="AL357" s="8" t="s">
        <v>1641</v>
      </c>
      <c r="AM357" s="8"/>
    </row>
    <row r="358" spans="1:39" s="3" customFormat="1" ht="56">
      <c r="A358" s="13">
        <v>350</v>
      </c>
      <c r="B358" s="8" t="s">
        <v>815</v>
      </c>
      <c r="C358" s="8" t="s">
        <v>1016</v>
      </c>
      <c r="D358" s="8" t="s">
        <v>1017</v>
      </c>
      <c r="E358" s="61" t="s">
        <v>1229</v>
      </c>
      <c r="F358" s="2" t="s">
        <v>1096</v>
      </c>
      <c r="G358" s="2" t="s">
        <v>224</v>
      </c>
      <c r="H358" s="8" t="s">
        <v>11</v>
      </c>
      <c r="I358" s="82" t="s">
        <v>254</v>
      </c>
      <c r="J358" s="8" t="s">
        <v>1092</v>
      </c>
      <c r="K358" s="14">
        <v>8.0429999999999993</v>
      </c>
      <c r="L358" s="8" t="s">
        <v>1230</v>
      </c>
      <c r="M358" s="8" t="s">
        <v>1137</v>
      </c>
      <c r="N358" s="34" t="s">
        <v>1231</v>
      </c>
      <c r="O358" s="6">
        <v>44894</v>
      </c>
      <c r="P358" s="8">
        <f>IF(ISBLANK(Гарантии!$O358), "Дата не указана", YEAR(Гарантии!$O358))</f>
        <v>2022</v>
      </c>
      <c r="Q358" s="6" t="str">
        <f ca="1">IF(OR(Гарантии!$R358&gt;=TODAY(),Гарантии!$S358&gt;=TODAY(),Гарантии!$T358&gt;=TODAY(),Гарантии!$U358&gt;=TODAY(),Гарантии!$V358&gt;=TODAY(),Гарантии!$W358&gt;=TODAY(),Гарантии!$X358&gt;=TODAY(),Гарантии!$Z358&gt;=TODAY(),Гарантии!$AB358&gt;=TODAY(),Гарантии!$AD358&gt;=TODAY(),Гарантии!$AC358&gt;=TODAY(),Гарантии!$Y358&gt;=TODAY(),Гарантии!$AA358&gt;=TODAY()),"Действует", "Окончена")</f>
        <v>Действует</v>
      </c>
      <c r="R358" s="6"/>
      <c r="S358" s="6"/>
      <c r="T358" s="6"/>
      <c r="U358" s="6">
        <v>46355</v>
      </c>
      <c r="V358" s="6"/>
      <c r="W358" s="6">
        <v>47086</v>
      </c>
      <c r="X358" s="6">
        <v>46720</v>
      </c>
      <c r="Y358" s="6"/>
      <c r="Z358" s="6">
        <v>46720</v>
      </c>
      <c r="AA358" s="6">
        <v>45625</v>
      </c>
      <c r="AB358" s="6">
        <v>45259</v>
      </c>
      <c r="AC358" s="6"/>
      <c r="AD358" s="6"/>
      <c r="AE358" s="153"/>
      <c r="AF358" s="156"/>
      <c r="AG358" s="155"/>
      <c r="AH358" s="155"/>
      <c r="AI358" s="33"/>
      <c r="AJ358" s="33"/>
      <c r="AK358" s="8"/>
      <c r="AL358" s="8" t="s">
        <v>1641</v>
      </c>
      <c r="AM358" s="8"/>
    </row>
    <row r="359" spans="1:39" s="3" customFormat="1" ht="28">
      <c r="A359" s="13">
        <v>351</v>
      </c>
      <c r="B359" s="8" t="s">
        <v>815</v>
      </c>
      <c r="C359" s="8" t="s">
        <v>1016</v>
      </c>
      <c r="D359" s="8" t="s">
        <v>1017</v>
      </c>
      <c r="E359" s="61" t="s">
        <v>1239</v>
      </c>
      <c r="F359" s="2" t="s">
        <v>1096</v>
      </c>
      <c r="G359" s="2" t="s">
        <v>224</v>
      </c>
      <c r="H359" s="8" t="s">
        <v>11</v>
      </c>
      <c r="I359" s="82" t="s">
        <v>254</v>
      </c>
      <c r="J359" s="8" t="s">
        <v>1092</v>
      </c>
      <c r="K359" s="14">
        <v>0.6</v>
      </c>
      <c r="L359" s="8" t="s">
        <v>1349</v>
      </c>
      <c r="M359" s="8" t="s">
        <v>1141</v>
      </c>
      <c r="N359" s="34" t="s">
        <v>1240</v>
      </c>
      <c r="O359" s="6">
        <v>44920</v>
      </c>
      <c r="P359" s="8">
        <f>IF(ISBLANK(Гарантии!$O359), "Дата не указана", YEAR(Гарантии!$O359))</f>
        <v>2022</v>
      </c>
      <c r="Q359" s="6" t="str">
        <f ca="1">IF(OR(Гарантии!$R359&gt;=TODAY(),Гарантии!$S359&gt;=TODAY(),Гарантии!$T359&gt;=TODAY(),Гарантии!$U359&gt;=TODAY(),Гарантии!$V359&gt;=TODAY(),Гарантии!$W359&gt;=TODAY(),Гарантии!$X359&gt;=TODAY(),Гарантии!$Z359&gt;=TODAY(),Гарантии!$AB359&gt;=TODAY(),Гарантии!$AD359&gt;=TODAY(),Гарантии!$AC359&gt;=TODAY(),Гарантии!$Y359&gt;=TODAY(),Гарантии!$AA359&gt;=TODAY()),"Действует", "Окончена")</f>
        <v>Действует</v>
      </c>
      <c r="R359" s="6"/>
      <c r="S359" s="6"/>
      <c r="T359" s="6"/>
      <c r="U359" s="6">
        <v>46381</v>
      </c>
      <c r="V359" s="6"/>
      <c r="W359" s="6"/>
      <c r="X359" s="6"/>
      <c r="Y359" s="6"/>
      <c r="Z359" s="6">
        <v>46746</v>
      </c>
      <c r="AA359" s="6">
        <v>45651</v>
      </c>
      <c r="AB359" s="6">
        <v>45285</v>
      </c>
      <c r="AC359" s="6"/>
      <c r="AD359" s="6"/>
      <c r="AE359" s="153"/>
      <c r="AF359" s="156"/>
      <c r="AG359" s="155"/>
      <c r="AH359" s="155"/>
      <c r="AI359" s="33"/>
      <c r="AJ359" s="33"/>
      <c r="AK359" s="8"/>
      <c r="AL359" s="8" t="s">
        <v>1641</v>
      </c>
      <c r="AM359" s="8"/>
    </row>
    <row r="360" spans="1:39" s="3" customFormat="1" ht="28">
      <c r="A360" s="13">
        <v>352</v>
      </c>
      <c r="B360" s="8"/>
      <c r="C360" s="8" t="s">
        <v>1007</v>
      </c>
      <c r="D360" s="8" t="s">
        <v>1008</v>
      </c>
      <c r="E360" s="61" t="s">
        <v>1028</v>
      </c>
      <c r="F360" s="2" t="s">
        <v>1076</v>
      </c>
      <c r="G360" s="2" t="s">
        <v>224</v>
      </c>
      <c r="H360" s="8" t="s">
        <v>1244</v>
      </c>
      <c r="I360" s="82" t="s">
        <v>1341</v>
      </c>
      <c r="J360" s="8" t="s">
        <v>1009</v>
      </c>
      <c r="K360" s="14">
        <v>1.091</v>
      </c>
      <c r="L360" s="8" t="s">
        <v>1245</v>
      </c>
      <c r="M360" s="8" t="s">
        <v>1246</v>
      </c>
      <c r="N360" s="34" t="s">
        <v>1247</v>
      </c>
      <c r="O360" s="6">
        <v>44915</v>
      </c>
      <c r="P360" s="8">
        <f>IF(ISBLANK(Гарантии!$O360), "Дата не указана", YEAR(Гарантии!$O360))</f>
        <v>2022</v>
      </c>
      <c r="Q360" s="6" t="str">
        <f ca="1">IF(OR(Гарантии!$R360&gt;=TODAY(),Гарантии!$S360&gt;=TODAY(),Гарантии!$T360&gt;=TODAY(),Гарантии!$U360&gt;=TODAY(),Гарантии!$V360&gt;=TODAY(),Гарантии!$W360&gt;=TODAY(),Гарантии!$X360&gt;=TODAY(),Гарантии!$Z360&gt;=TODAY(),Гарантии!$AB360&gt;=TODAY(),Гарантии!$AD360&gt;=TODAY(),Гарантии!$AC360&gt;=TODAY(),Гарантии!$Y360&gt;=TODAY(),Гарантии!$AA360&gt;=TODAY()),"Действует", "Окончена")</f>
        <v>Действует</v>
      </c>
      <c r="R360" s="6"/>
      <c r="S360" s="6"/>
      <c r="T360" s="6"/>
      <c r="U360" s="6">
        <v>45646</v>
      </c>
      <c r="V360" s="6"/>
      <c r="W360" s="6"/>
      <c r="X360" s="6"/>
      <c r="Y360" s="6"/>
      <c r="Z360" s="6">
        <v>46741</v>
      </c>
      <c r="AA360" s="6">
        <v>45646</v>
      </c>
      <c r="AB360" s="6"/>
      <c r="AC360" s="6"/>
      <c r="AD360" s="6"/>
      <c r="AE360" s="153"/>
      <c r="AF360" s="156"/>
      <c r="AG360" s="155"/>
      <c r="AH360" s="155"/>
      <c r="AI360" s="33"/>
      <c r="AJ360" s="33"/>
      <c r="AK360" s="8"/>
      <c r="AL360" s="8" t="s">
        <v>76</v>
      </c>
      <c r="AM360" s="8"/>
    </row>
    <row r="361" spans="1:39" s="3" customFormat="1" ht="28">
      <c r="A361" s="13">
        <v>353</v>
      </c>
      <c r="B361" s="8"/>
      <c r="C361" s="8" t="s">
        <v>1007</v>
      </c>
      <c r="D361" s="8" t="s">
        <v>1008</v>
      </c>
      <c r="E361" s="61" t="s">
        <v>1028</v>
      </c>
      <c r="F361" s="2" t="s">
        <v>1076</v>
      </c>
      <c r="G361" s="2" t="s">
        <v>224</v>
      </c>
      <c r="H361" s="8" t="s">
        <v>37</v>
      </c>
      <c r="I361" s="82" t="s">
        <v>317</v>
      </c>
      <c r="J361" s="8" t="s">
        <v>1009</v>
      </c>
      <c r="K361" s="14">
        <v>1</v>
      </c>
      <c r="L361" s="8" t="s">
        <v>1251</v>
      </c>
      <c r="M361" s="8" t="s">
        <v>1064</v>
      </c>
      <c r="N361" s="34" t="s">
        <v>1252</v>
      </c>
      <c r="O361" s="6">
        <v>44796</v>
      </c>
      <c r="P361" s="8">
        <f>IF(ISBLANK(Гарантии!$O361), "Дата не указана", YEAR(Гарантии!$O361))</f>
        <v>2022</v>
      </c>
      <c r="Q361" s="6" t="str">
        <f ca="1">IF(OR(Гарантии!$R361&gt;=TODAY(),Гарантии!$S361&gt;=TODAY(),Гарантии!$T361&gt;=TODAY(),Гарантии!$U361&gt;=TODAY(),Гарантии!$V361&gt;=TODAY(),Гарантии!$W361&gt;=TODAY(),Гарантии!$X361&gt;=TODAY(),Гарантии!$Z361&gt;=TODAY(),Гарантии!$AB361&gt;=TODAY(),Гарантии!$AD361&gt;=TODAY(),Гарантии!$AC361&gt;=TODAY(),Гарантии!$Y361&gt;=TODAY(),Гарантии!$AA361&gt;=TODAY()),"Действует", "Окончена")</f>
        <v>Действует</v>
      </c>
      <c r="R361" s="6"/>
      <c r="S361" s="6"/>
      <c r="T361" s="6"/>
      <c r="U361" s="6">
        <v>45527</v>
      </c>
      <c r="V361" s="6"/>
      <c r="W361" s="6"/>
      <c r="X361" s="6"/>
      <c r="Y361" s="6"/>
      <c r="Z361" s="6">
        <v>46622</v>
      </c>
      <c r="AA361" s="6">
        <v>45527</v>
      </c>
      <c r="AB361" s="6"/>
      <c r="AC361" s="6"/>
      <c r="AD361" s="6"/>
      <c r="AE361" s="153"/>
      <c r="AF361" s="156"/>
      <c r="AG361" s="155"/>
      <c r="AH361" s="155"/>
      <c r="AI361" s="33"/>
      <c r="AJ361" s="33"/>
      <c r="AK361" s="8"/>
      <c r="AL361" s="8" t="s">
        <v>1640</v>
      </c>
      <c r="AM361" s="8"/>
    </row>
    <row r="362" spans="1:39" s="3" customFormat="1" ht="56">
      <c r="A362" s="13">
        <v>354</v>
      </c>
      <c r="B362" s="8"/>
      <c r="C362" s="8" t="s">
        <v>1016</v>
      </c>
      <c r="D362" s="8" t="s">
        <v>1017</v>
      </c>
      <c r="E362" s="61" t="s">
        <v>1248</v>
      </c>
      <c r="F362" s="2" t="s">
        <v>227</v>
      </c>
      <c r="G362" s="2" t="s">
        <v>224</v>
      </c>
      <c r="H362" s="8" t="s">
        <v>37</v>
      </c>
      <c r="I362" s="82" t="s">
        <v>788</v>
      </c>
      <c r="J362" s="8" t="s">
        <v>1025</v>
      </c>
      <c r="K362" s="14">
        <v>8</v>
      </c>
      <c r="L362" s="8" t="s">
        <v>1249</v>
      </c>
      <c r="M362" s="8" t="s">
        <v>1022</v>
      </c>
      <c r="N362" s="34" t="s">
        <v>1250</v>
      </c>
      <c r="O362" s="6">
        <v>44862</v>
      </c>
      <c r="P362" s="8">
        <f>IF(ISBLANK(Гарантии!$O362), "Дата не указана", YEAR(Гарантии!$O362))</f>
        <v>2022</v>
      </c>
      <c r="Q362" s="6" t="str">
        <f ca="1">IF(OR(Гарантии!$R362&gt;=TODAY(),Гарантии!$S362&gt;=TODAY(),Гарантии!$T362&gt;=TODAY(),Гарантии!$U362&gt;=TODAY(),Гарантии!$V362&gt;=TODAY(),Гарантии!$W362&gt;=TODAY(),Гарантии!$X362&gt;=TODAY(),Гарантии!$Z362&gt;=TODAY(),Гарантии!$AB362&gt;=TODAY(),Гарантии!$AD362&gt;=TODAY(),Гарантии!$AC362&gt;=TODAY(),Гарантии!$Y362&gt;=TODAY(),Гарантии!$AA362&gt;=TODAY()),"Действует", "Окончена")</f>
        <v>Действует</v>
      </c>
      <c r="R362" s="6"/>
      <c r="S362" s="6"/>
      <c r="T362" s="6"/>
      <c r="U362" s="6">
        <v>46323</v>
      </c>
      <c r="V362" s="6"/>
      <c r="W362" s="6"/>
      <c r="X362" s="6"/>
      <c r="Y362" s="6"/>
      <c r="Z362" s="6">
        <v>46688</v>
      </c>
      <c r="AA362" s="6">
        <v>45593</v>
      </c>
      <c r="AB362" s="6">
        <v>45044</v>
      </c>
      <c r="AC362" s="6"/>
      <c r="AD362" s="6"/>
      <c r="AE362" s="153"/>
      <c r="AF362" s="156"/>
      <c r="AG362" s="155"/>
      <c r="AH362" s="155"/>
      <c r="AI362" s="33"/>
      <c r="AJ362" s="33"/>
      <c r="AK362" s="8"/>
      <c r="AL362" s="8" t="s">
        <v>1640</v>
      </c>
      <c r="AM362" s="8"/>
    </row>
    <row r="363" spans="1:39" s="3" customFormat="1" ht="28">
      <c r="A363" s="13">
        <v>355</v>
      </c>
      <c r="B363" s="8"/>
      <c r="C363" s="8" t="s">
        <v>1007</v>
      </c>
      <c r="D363" s="8" t="s">
        <v>1008</v>
      </c>
      <c r="E363" s="61" t="s">
        <v>1256</v>
      </c>
      <c r="F363" s="2" t="s">
        <v>1019</v>
      </c>
      <c r="G363" s="2" t="s">
        <v>224</v>
      </c>
      <c r="H363" s="8" t="s">
        <v>38</v>
      </c>
      <c r="I363" s="82" t="s">
        <v>116</v>
      </c>
      <c r="J363" s="8" t="s">
        <v>1009</v>
      </c>
      <c r="K363" s="14">
        <v>1.5</v>
      </c>
      <c r="L363" s="8" t="s">
        <v>1257</v>
      </c>
      <c r="M363" s="8" t="s">
        <v>1051</v>
      </c>
      <c r="N363" s="34" t="s">
        <v>1258</v>
      </c>
      <c r="O363" s="6">
        <v>44747</v>
      </c>
      <c r="P363" s="8">
        <f>IF(ISBLANK(Гарантии!$O363), "Дата не указана", YEAR(Гарантии!$O363))</f>
        <v>2022</v>
      </c>
      <c r="Q363" s="6" t="str">
        <f ca="1">IF(OR(Гарантии!$R363&gt;=TODAY(),Гарантии!$S363&gt;=TODAY(),Гарантии!$T363&gt;=TODAY(),Гарантии!$U363&gt;=TODAY(),Гарантии!$V363&gt;=TODAY(),Гарантии!$W363&gt;=TODAY(),Гарантии!$X363&gt;=TODAY(),Гарантии!$Z363&gt;=TODAY(),Гарантии!$AB363&gt;=TODAY(),Гарантии!$AD363&gt;=TODAY(),Гарантии!$AC363&gt;=TODAY(),Гарантии!$Y363&gt;=TODAY(),Гарантии!$AA363&gt;=TODAY()),"Действует", "Окончена")</f>
        <v>Действует</v>
      </c>
      <c r="R363" s="6"/>
      <c r="S363" s="6"/>
      <c r="T363" s="6"/>
      <c r="U363" s="6">
        <v>45478</v>
      </c>
      <c r="V363" s="6"/>
      <c r="W363" s="6"/>
      <c r="X363" s="6"/>
      <c r="Y363" s="6"/>
      <c r="Z363" s="6">
        <v>46573</v>
      </c>
      <c r="AA363" s="6">
        <v>45478</v>
      </c>
      <c r="AB363" s="6"/>
      <c r="AC363" s="6"/>
      <c r="AD363" s="6"/>
      <c r="AE363" s="153"/>
      <c r="AF363" s="156"/>
      <c r="AG363" s="155"/>
      <c r="AH363" s="155"/>
      <c r="AI363" s="33"/>
      <c r="AJ363" s="33"/>
      <c r="AK363" s="8"/>
      <c r="AL363" s="4" t="s">
        <v>100</v>
      </c>
      <c r="AM363" s="8"/>
    </row>
    <row r="364" spans="1:39" s="3" customFormat="1" ht="56">
      <c r="A364" s="13">
        <v>356</v>
      </c>
      <c r="B364" s="8" t="s">
        <v>815</v>
      </c>
      <c r="C364" s="8" t="s">
        <v>1007</v>
      </c>
      <c r="D364" s="8" t="s">
        <v>1017</v>
      </c>
      <c r="E364" s="61" t="s">
        <v>1253</v>
      </c>
      <c r="F364" s="2" t="s">
        <v>227</v>
      </c>
      <c r="G364" s="2" t="s">
        <v>224</v>
      </c>
      <c r="H364" s="8" t="s">
        <v>38</v>
      </c>
      <c r="I364" s="82" t="s">
        <v>310</v>
      </c>
      <c r="J364" s="8" t="s">
        <v>1009</v>
      </c>
      <c r="K364" s="14">
        <v>5.3759999999999994</v>
      </c>
      <c r="L364" s="8" t="s">
        <v>1254</v>
      </c>
      <c r="M364" s="8" t="s">
        <v>1022</v>
      </c>
      <c r="N364" s="34" t="s">
        <v>1255</v>
      </c>
      <c r="O364" s="6">
        <v>44904</v>
      </c>
      <c r="P364" s="8">
        <f>IF(ISBLANK(Гарантии!$O364), "Дата не указана", YEAR(Гарантии!$O364))</f>
        <v>2022</v>
      </c>
      <c r="Q364" s="6" t="str">
        <f ca="1">IF(OR(Гарантии!$R364&gt;=TODAY(),Гарантии!$S364&gt;=TODAY(),Гарантии!$T364&gt;=TODAY(),Гарантии!$U364&gt;=TODAY(),Гарантии!$V364&gt;=TODAY(),Гарантии!$W364&gt;=TODAY(),Гарантии!$X364&gt;=TODAY(),Гарантии!$Z364&gt;=TODAY(),Гарантии!$AB364&gt;=TODAY(),Гарантии!$AD364&gt;=TODAY(),Гарантии!$AC364&gt;=TODAY(),Гарантии!$Y364&gt;=TODAY(),Гарантии!$AA364&gt;=TODAY()),"Действует", "Окончена")</f>
        <v>Действует</v>
      </c>
      <c r="R364" s="6"/>
      <c r="S364" s="6"/>
      <c r="T364" s="6"/>
      <c r="U364" s="6">
        <v>45635</v>
      </c>
      <c r="V364" s="6"/>
      <c r="W364" s="6">
        <v>47096</v>
      </c>
      <c r="X364" s="6"/>
      <c r="Y364" s="6"/>
      <c r="Z364" s="6">
        <v>46730</v>
      </c>
      <c r="AA364" s="6">
        <v>45635</v>
      </c>
      <c r="AB364" s="6"/>
      <c r="AC364" s="6"/>
      <c r="AD364" s="6"/>
      <c r="AE364" s="153"/>
      <c r="AF364" s="156"/>
      <c r="AG364" s="155"/>
      <c r="AH364" s="155"/>
      <c r="AI364" s="33"/>
      <c r="AJ364" s="33"/>
      <c r="AK364" s="8"/>
      <c r="AL364" s="4" t="s">
        <v>100</v>
      </c>
      <c r="AM364" s="8"/>
    </row>
    <row r="365" spans="1:39" s="3" customFormat="1" ht="56">
      <c r="A365" s="13">
        <v>357</v>
      </c>
      <c r="B365" s="8" t="s">
        <v>815</v>
      </c>
      <c r="C365" s="8" t="s">
        <v>1016</v>
      </c>
      <c r="D365" s="8" t="s">
        <v>1017</v>
      </c>
      <c r="E365" s="61" t="s">
        <v>1263</v>
      </c>
      <c r="F365" s="2" t="s">
        <v>227</v>
      </c>
      <c r="G365" s="2" t="s">
        <v>224</v>
      </c>
      <c r="H365" s="8" t="s">
        <v>15</v>
      </c>
      <c r="I365" s="82" t="s">
        <v>240</v>
      </c>
      <c r="J365" s="8" t="s">
        <v>1025</v>
      </c>
      <c r="K365" s="14">
        <v>8</v>
      </c>
      <c r="L365" s="8" t="s">
        <v>1264</v>
      </c>
      <c r="M365" s="8" t="s">
        <v>1022</v>
      </c>
      <c r="N365" s="34" t="s">
        <v>1265</v>
      </c>
      <c r="O365" s="6">
        <v>44848</v>
      </c>
      <c r="P365" s="8">
        <f>IF(ISBLANK(Гарантии!$O365), "Дата не указана", YEAR(Гарантии!$O365))</f>
        <v>2022</v>
      </c>
      <c r="Q365" s="6" t="str">
        <f ca="1">IF(OR(Гарантии!$R365&gt;=TODAY(),Гарантии!$S365&gt;=TODAY(),Гарантии!$T365&gt;=TODAY(),Гарантии!$U365&gt;=TODAY(),Гарантии!$V365&gt;=TODAY(),Гарантии!$W365&gt;=TODAY(),Гарантии!$X365&gt;=TODAY(),Гарантии!$Z365&gt;=TODAY(),Гарантии!$AB365&gt;=TODAY(),Гарантии!$AD365&gt;=TODAY(),Гарантии!$AC365&gt;=TODAY(),Гарантии!$Y365&gt;=TODAY(),Гарантии!$AA365&gt;=TODAY()),"Действует", "Окончена")</f>
        <v>Действует</v>
      </c>
      <c r="R365" s="6"/>
      <c r="S365" s="6"/>
      <c r="T365" s="6"/>
      <c r="U365" s="6">
        <v>46309</v>
      </c>
      <c r="V365" s="6"/>
      <c r="W365" s="6"/>
      <c r="X365" s="6"/>
      <c r="Y365" s="6"/>
      <c r="Z365" s="6">
        <v>46674</v>
      </c>
      <c r="AA365" s="6">
        <v>45579</v>
      </c>
      <c r="AB365" s="6">
        <v>45213</v>
      </c>
      <c r="AC365" s="6"/>
      <c r="AD365" s="6"/>
      <c r="AE365" s="153"/>
      <c r="AF365" s="156"/>
      <c r="AG365" s="155"/>
      <c r="AH365" s="155"/>
      <c r="AI365" s="33"/>
      <c r="AJ365" s="33"/>
      <c r="AK365" s="8"/>
      <c r="AL365" s="8" t="s">
        <v>47</v>
      </c>
      <c r="AM365" s="8"/>
    </row>
    <row r="366" spans="1:39" s="3" customFormat="1" ht="28">
      <c r="A366" s="13">
        <v>358</v>
      </c>
      <c r="B366" s="8" t="s">
        <v>815</v>
      </c>
      <c r="C366" s="8" t="s">
        <v>1016</v>
      </c>
      <c r="D366" s="8" t="s">
        <v>1017</v>
      </c>
      <c r="E366" s="61" t="s">
        <v>1270</v>
      </c>
      <c r="F366" s="2" t="s">
        <v>1091</v>
      </c>
      <c r="G366" s="2" t="s">
        <v>224</v>
      </c>
      <c r="H366" s="8" t="s">
        <v>15</v>
      </c>
      <c r="I366" s="82" t="s">
        <v>240</v>
      </c>
      <c r="J366" s="8" t="s">
        <v>1092</v>
      </c>
      <c r="K366" s="14">
        <v>3</v>
      </c>
      <c r="L366" s="8" t="s">
        <v>1271</v>
      </c>
      <c r="M366" s="8" t="s">
        <v>1137</v>
      </c>
      <c r="N366" s="34" t="s">
        <v>1272</v>
      </c>
      <c r="O366" s="6">
        <v>44853</v>
      </c>
      <c r="P366" s="8">
        <f>IF(ISBLANK(Гарантии!$O366), "Дата не указана", YEAR(Гарантии!$O366))</f>
        <v>2022</v>
      </c>
      <c r="Q366" s="6" t="str">
        <f ca="1">IF(OR(Гарантии!$R366&gt;=TODAY(),Гарантии!$S366&gt;=TODAY(),Гарантии!$T366&gt;=TODAY(),Гарантии!$U366&gt;=TODAY(),Гарантии!$V366&gt;=TODAY(),Гарантии!$W366&gt;=TODAY(),Гарантии!$X366&gt;=TODAY(),Гарантии!$Z366&gt;=TODAY(),Гарантии!$AB366&gt;=TODAY(),Гарантии!$AD366&gt;=TODAY(),Гарантии!$AC366&gt;=TODAY(),Гарантии!$Y366&gt;=TODAY(),Гарантии!$AA366&gt;=TODAY()),"Действует", "Окончена")</f>
        <v>Действует</v>
      </c>
      <c r="R366" s="6"/>
      <c r="S366" s="6"/>
      <c r="T366" s="6"/>
      <c r="U366" s="6">
        <v>46314</v>
      </c>
      <c r="V366" s="6"/>
      <c r="W366" s="6"/>
      <c r="X366" s="6"/>
      <c r="Y366" s="6"/>
      <c r="Z366" s="6">
        <v>46679</v>
      </c>
      <c r="AA366" s="6">
        <v>45584</v>
      </c>
      <c r="AB366" s="6">
        <v>45218</v>
      </c>
      <c r="AC366" s="6"/>
      <c r="AD366" s="6"/>
      <c r="AE366" s="153"/>
      <c r="AF366" s="156"/>
      <c r="AG366" s="155"/>
      <c r="AH366" s="155"/>
      <c r="AI366" s="33"/>
      <c r="AJ366" s="33"/>
      <c r="AK366" s="8"/>
      <c r="AL366" s="8" t="s">
        <v>47</v>
      </c>
      <c r="AM366" s="8"/>
    </row>
    <row r="367" spans="1:39" s="3" customFormat="1" ht="56">
      <c r="A367" s="13">
        <v>359</v>
      </c>
      <c r="B367" s="8" t="s">
        <v>815</v>
      </c>
      <c r="C367" s="8" t="s">
        <v>1016</v>
      </c>
      <c r="D367" s="8" t="s">
        <v>1017</v>
      </c>
      <c r="E367" s="61" t="s">
        <v>1266</v>
      </c>
      <c r="F367" s="2" t="s">
        <v>1091</v>
      </c>
      <c r="G367" s="2" t="s">
        <v>224</v>
      </c>
      <c r="H367" s="8" t="s">
        <v>15</v>
      </c>
      <c r="I367" s="82" t="s">
        <v>240</v>
      </c>
      <c r="J367" s="8" t="s">
        <v>1092</v>
      </c>
      <c r="K367" s="14">
        <v>6</v>
      </c>
      <c r="L367" s="8" t="s">
        <v>1267</v>
      </c>
      <c r="M367" s="8" t="s">
        <v>1268</v>
      </c>
      <c r="N367" s="34" t="s">
        <v>1269</v>
      </c>
      <c r="O367" s="6">
        <v>44888</v>
      </c>
      <c r="P367" s="8">
        <f>IF(ISBLANK(Гарантии!$O367), "Дата не указана", YEAR(Гарантии!$O367))</f>
        <v>2022</v>
      </c>
      <c r="Q367" s="6" t="str">
        <f ca="1">IF(OR(Гарантии!$R367&gt;=TODAY(),Гарантии!$S367&gt;=TODAY(),Гарантии!$T367&gt;=TODAY(),Гарантии!$U367&gt;=TODAY(),Гарантии!$V367&gt;=TODAY(),Гарантии!$W367&gt;=TODAY(),Гарантии!$X367&gt;=TODAY(),Гарантии!$Z367&gt;=TODAY(),Гарантии!$AB367&gt;=TODAY(),Гарантии!$AD367&gt;=TODAY(),Гарантии!$AC367&gt;=TODAY(),Гарантии!$Y367&gt;=TODAY(),Гарантии!$AA367&gt;=TODAY()),"Действует", "Окончена")</f>
        <v>Действует</v>
      </c>
      <c r="R367" s="6"/>
      <c r="S367" s="6"/>
      <c r="T367" s="6"/>
      <c r="U367" s="6">
        <v>46349</v>
      </c>
      <c r="V367" s="6"/>
      <c r="W367" s="6"/>
      <c r="X367" s="6">
        <v>46714</v>
      </c>
      <c r="Y367" s="6"/>
      <c r="Z367" s="6">
        <v>46714</v>
      </c>
      <c r="AA367" s="6">
        <v>45619</v>
      </c>
      <c r="AB367" s="6">
        <v>45253</v>
      </c>
      <c r="AC367" s="6"/>
      <c r="AD367" s="6"/>
      <c r="AE367" s="153"/>
      <c r="AF367" s="156"/>
      <c r="AG367" s="155"/>
      <c r="AH367" s="155"/>
      <c r="AI367" s="33"/>
      <c r="AJ367" s="33"/>
      <c r="AK367" s="8"/>
      <c r="AL367" s="8" t="s">
        <v>47</v>
      </c>
      <c r="AM367" s="8"/>
    </row>
    <row r="368" spans="1:39" s="3" customFormat="1" ht="28">
      <c r="A368" s="13">
        <v>360</v>
      </c>
      <c r="B368" s="8"/>
      <c r="C368" s="8" t="s">
        <v>1016</v>
      </c>
      <c r="D368" s="8" t="s">
        <v>1008</v>
      </c>
      <c r="E368" s="61" t="s">
        <v>1259</v>
      </c>
      <c r="F368" s="2" t="s">
        <v>227</v>
      </c>
      <c r="G368" s="2" t="s">
        <v>224</v>
      </c>
      <c r="H368" s="8" t="s">
        <v>15</v>
      </c>
      <c r="I368" s="82" t="s">
        <v>1342</v>
      </c>
      <c r="J368" s="8" t="s">
        <v>1260</v>
      </c>
      <c r="K368" s="14">
        <v>1.944</v>
      </c>
      <c r="L368" s="8" t="s">
        <v>1261</v>
      </c>
      <c r="M368" s="8" t="s">
        <v>1022</v>
      </c>
      <c r="N368" s="34" t="s">
        <v>1262</v>
      </c>
      <c r="O368" s="6">
        <v>44889</v>
      </c>
      <c r="P368" s="8">
        <f>IF(ISBLANK(Гарантии!$O368), "Дата не указана", YEAR(Гарантии!$O368))</f>
        <v>2022</v>
      </c>
      <c r="Q368" s="6" t="str">
        <f ca="1">IF(OR(Гарантии!$R368&gt;=TODAY(),Гарантии!$S368&gt;=TODAY(),Гарантии!$T368&gt;=TODAY(),Гарантии!$U368&gt;=TODAY(),Гарантии!$V368&gt;=TODAY(),Гарантии!$W368&gt;=TODAY(),Гарантии!$X368&gt;=TODAY(),Гарантии!$Z368&gt;=TODAY(),Гарантии!$AB368&gt;=TODAY(),Гарантии!$AD368&gt;=TODAY(),Гарантии!$AC368&gt;=TODAY(),Гарантии!$Y368&gt;=TODAY(),Гарантии!$AA368&gt;=TODAY()),"Действует", "Окончена")</f>
        <v>Действует</v>
      </c>
      <c r="R368" s="6"/>
      <c r="S368" s="6"/>
      <c r="T368" s="6"/>
      <c r="U368" s="6">
        <v>46350</v>
      </c>
      <c r="V368" s="6"/>
      <c r="W368" s="6"/>
      <c r="X368" s="6"/>
      <c r="Y368" s="6"/>
      <c r="Z368" s="6">
        <v>46715</v>
      </c>
      <c r="AA368" s="6">
        <v>45620</v>
      </c>
      <c r="AB368" s="6">
        <v>45254</v>
      </c>
      <c r="AC368" s="6"/>
      <c r="AD368" s="6"/>
      <c r="AE368" s="153"/>
      <c r="AF368" s="156"/>
      <c r="AG368" s="155"/>
      <c r="AH368" s="155"/>
      <c r="AI368" s="33"/>
      <c r="AJ368" s="33"/>
      <c r="AK368" s="8"/>
      <c r="AL368" s="8" t="s">
        <v>47</v>
      </c>
      <c r="AM368" s="8"/>
    </row>
    <row r="369" spans="1:39" s="3" customFormat="1" ht="28">
      <c r="A369" s="13">
        <v>361</v>
      </c>
      <c r="B369" s="8"/>
      <c r="C369" s="8" t="s">
        <v>1157</v>
      </c>
      <c r="D369" s="8" t="s">
        <v>1008</v>
      </c>
      <c r="E369" s="8" t="s">
        <v>1028</v>
      </c>
      <c r="F369" s="2" t="s">
        <v>1076</v>
      </c>
      <c r="G369" s="2" t="s">
        <v>224</v>
      </c>
      <c r="H369" s="8" t="s">
        <v>84</v>
      </c>
      <c r="I369" s="82" t="s">
        <v>1343</v>
      </c>
      <c r="J369" s="8" t="s">
        <v>1009</v>
      </c>
      <c r="K369" s="14">
        <v>2</v>
      </c>
      <c r="L369" s="8" t="s">
        <v>1273</v>
      </c>
      <c r="M369" s="1" t="s">
        <v>1051</v>
      </c>
      <c r="N369" s="34" t="s">
        <v>1274</v>
      </c>
      <c r="O369" s="6">
        <v>44778</v>
      </c>
      <c r="P369" s="8">
        <f>IF(ISBLANK(Гарантии!$O369), "Дата не указана", YEAR(Гарантии!$O369))</f>
        <v>2022</v>
      </c>
      <c r="Q369" s="6" t="str">
        <f ca="1">IF(OR(Гарантии!$R369&gt;=TODAY(),Гарантии!$S369&gt;=TODAY(),Гарантии!$T369&gt;=TODAY(),Гарантии!$U369&gt;=TODAY(),Гарантии!$V369&gt;=TODAY(),Гарантии!$W369&gt;=TODAY(),Гарантии!$X369&gt;=TODAY(),Гарантии!$Z369&gt;=TODAY(),Гарантии!$AB369&gt;=TODAY(),Гарантии!$AD369&gt;=TODAY(),Гарантии!$AC369&gt;=TODAY(),Гарантии!$Y369&gt;=TODAY(),Гарантии!$AA369&gt;=TODAY()),"Действует", "Окончена")</f>
        <v>Действует</v>
      </c>
      <c r="R369" s="6"/>
      <c r="S369" s="6"/>
      <c r="T369" s="6"/>
      <c r="U369" s="6">
        <v>45509</v>
      </c>
      <c r="V369" s="6"/>
      <c r="W369" s="6">
        <v>46970</v>
      </c>
      <c r="X369" s="6"/>
      <c r="Y369" s="6"/>
      <c r="Z369" s="6">
        <v>46604</v>
      </c>
      <c r="AA369" s="6">
        <v>45509</v>
      </c>
      <c r="AB369" s="6"/>
      <c r="AC369" s="6"/>
      <c r="AD369" s="6"/>
      <c r="AE369" s="153"/>
      <c r="AF369" s="153"/>
      <c r="AG369" s="156"/>
      <c r="AH369" s="155"/>
      <c r="AI369" s="33"/>
      <c r="AJ369" s="33"/>
      <c r="AK369" s="8"/>
      <c r="AL369" s="4" t="s">
        <v>85</v>
      </c>
      <c r="AM369" s="8"/>
    </row>
    <row r="370" spans="1:39" s="95" customFormat="1" ht="42">
      <c r="A370" s="13">
        <v>362</v>
      </c>
      <c r="B370" s="8"/>
      <c r="C370" s="8" t="s">
        <v>1007</v>
      </c>
      <c r="D370" s="8" t="s">
        <v>1008</v>
      </c>
      <c r="E370" s="8" t="s">
        <v>1275</v>
      </c>
      <c r="F370" s="2" t="s">
        <v>227</v>
      </c>
      <c r="G370" s="2" t="s">
        <v>219</v>
      </c>
      <c r="H370" s="8" t="s">
        <v>84</v>
      </c>
      <c r="I370" s="82" t="s">
        <v>119</v>
      </c>
      <c r="J370" s="8" t="s">
        <v>1276</v>
      </c>
      <c r="K370" s="14">
        <v>1.9430000000000001</v>
      </c>
      <c r="L370" s="8" t="s">
        <v>1277</v>
      </c>
      <c r="M370" s="1" t="s">
        <v>1051</v>
      </c>
      <c r="N370" s="34" t="s">
        <v>1278</v>
      </c>
      <c r="O370" s="6">
        <v>44845</v>
      </c>
      <c r="P370" s="8">
        <f>IF(ISBLANK(Гарантии!$O370), "Дата не указана", YEAR(Гарантии!$O370))</f>
        <v>2022</v>
      </c>
      <c r="Q370" s="6" t="str">
        <f ca="1">IF(OR(Гарантии!$R370&gt;=TODAY(),Гарантии!$S370&gt;=TODAY(),Гарантии!$T370&gt;=TODAY(),Гарантии!$U370&gt;=TODAY(),Гарантии!$V370&gt;=TODAY(),Гарантии!$W370&gt;=TODAY(),Гарантии!$X370&gt;=TODAY(),Гарантии!$Z370&gt;=TODAY(),Гарантии!$AB370&gt;=TODAY(),Гарантии!$AD370&gt;=TODAY(),Гарантии!$AC370&gt;=TODAY(),Гарантии!$Y370&gt;=TODAY(),Гарантии!$AA370&gt;=TODAY()),"Действует", "Окончена")</f>
        <v>Действует</v>
      </c>
      <c r="R370" s="6">
        <v>47767</v>
      </c>
      <c r="S370" s="6">
        <v>47037</v>
      </c>
      <c r="T370" s="6">
        <v>46671</v>
      </c>
      <c r="U370" s="6">
        <v>47767</v>
      </c>
      <c r="V370" s="6"/>
      <c r="W370" s="6">
        <v>47037</v>
      </c>
      <c r="X370" s="6">
        <v>46671</v>
      </c>
      <c r="Y370" s="6"/>
      <c r="Z370" s="6">
        <v>46671</v>
      </c>
      <c r="AA370" s="6">
        <v>45576</v>
      </c>
      <c r="AB370" s="6" t="s">
        <v>1353</v>
      </c>
      <c r="AC370" s="6"/>
      <c r="AD370" s="6">
        <v>47767</v>
      </c>
      <c r="AE370" s="153"/>
      <c r="AF370" s="153"/>
      <c r="AG370" s="156"/>
      <c r="AH370" s="155"/>
      <c r="AI370" s="33"/>
      <c r="AJ370" s="33"/>
      <c r="AK370" s="8"/>
      <c r="AL370" s="4" t="s">
        <v>85</v>
      </c>
      <c r="AM370" s="8"/>
    </row>
    <row r="371" spans="1:39" ht="28">
      <c r="A371" s="13">
        <v>363</v>
      </c>
      <c r="B371" s="8"/>
      <c r="C371" s="8" t="s">
        <v>1007</v>
      </c>
      <c r="D371" s="8" t="s">
        <v>1008</v>
      </c>
      <c r="E371" s="8" t="s">
        <v>1279</v>
      </c>
      <c r="F371" s="2" t="s">
        <v>1019</v>
      </c>
      <c r="G371" s="2" t="s">
        <v>224</v>
      </c>
      <c r="H371" s="8" t="s">
        <v>84</v>
      </c>
      <c r="I371" s="82" t="s">
        <v>119</v>
      </c>
      <c r="J371" s="8" t="s">
        <v>1009</v>
      </c>
      <c r="K371" s="14">
        <v>2</v>
      </c>
      <c r="L371" s="8" t="s">
        <v>1280</v>
      </c>
      <c r="M371" s="1" t="s">
        <v>1064</v>
      </c>
      <c r="N371" s="34" t="s">
        <v>1281</v>
      </c>
      <c r="O371" s="6">
        <v>44845</v>
      </c>
      <c r="P371" s="8">
        <f>IF(ISBLANK(Гарантии!$O371), "Дата не указана", YEAR(Гарантии!$O371))</f>
        <v>2022</v>
      </c>
      <c r="Q371" s="6" t="str">
        <f ca="1">IF(OR(Гарантии!$R371&gt;=TODAY(),Гарантии!$S371&gt;=TODAY(),Гарантии!$T371&gt;=TODAY(),Гарантии!$U371&gt;=TODAY(),Гарантии!$V371&gt;=TODAY(),Гарантии!$W371&gt;=TODAY(),Гарантии!$X371&gt;=TODAY(),Гарантии!$Z371&gt;=TODAY(),Гарантии!$AB371&gt;=TODAY(),Гарантии!$AD371&gt;=TODAY(),Гарантии!$AC371&gt;=TODAY(),Гарантии!$Y371&gt;=TODAY(),Гарантии!$AA371&gt;=TODAY()),"Действует", "Окончена")</f>
        <v>Действует</v>
      </c>
      <c r="R371" s="6"/>
      <c r="S371" s="6"/>
      <c r="T371" s="6"/>
      <c r="U371" s="6">
        <v>45576</v>
      </c>
      <c r="V371" s="6"/>
      <c r="W371" s="6"/>
      <c r="X371" s="6"/>
      <c r="Y371" s="6"/>
      <c r="Z371" s="6">
        <v>46671</v>
      </c>
      <c r="AA371" s="6">
        <v>45576</v>
      </c>
      <c r="AB371" s="6"/>
      <c r="AC371" s="6"/>
      <c r="AD371" s="6"/>
      <c r="AE371" s="153"/>
      <c r="AF371" s="153"/>
      <c r="AG371" s="156"/>
      <c r="AH371" s="155"/>
      <c r="AI371" s="33"/>
      <c r="AJ371" s="33"/>
      <c r="AK371" s="8"/>
      <c r="AL371" s="4" t="s">
        <v>85</v>
      </c>
      <c r="AM371" s="8"/>
    </row>
    <row r="372" spans="1:39" ht="84">
      <c r="A372" s="13">
        <v>364</v>
      </c>
      <c r="B372" s="8"/>
      <c r="C372" s="8" t="s">
        <v>1171</v>
      </c>
      <c r="D372" s="8" t="s">
        <v>1017</v>
      </c>
      <c r="E372" s="8" t="s">
        <v>1282</v>
      </c>
      <c r="F372" s="2" t="s">
        <v>227</v>
      </c>
      <c r="G372" s="2" t="s">
        <v>224</v>
      </c>
      <c r="H372" s="8" t="s">
        <v>216</v>
      </c>
      <c r="I372" s="82" t="s">
        <v>275</v>
      </c>
      <c r="J372" s="8" t="s">
        <v>1009</v>
      </c>
      <c r="K372" s="14">
        <v>8</v>
      </c>
      <c r="L372" s="8" t="s">
        <v>1283</v>
      </c>
      <c r="M372" s="1" t="s">
        <v>1022</v>
      </c>
      <c r="N372" s="34" t="s">
        <v>1284</v>
      </c>
      <c r="O372" s="6">
        <v>44830</v>
      </c>
      <c r="P372" s="8">
        <f>IF(ISBLANK(Гарантии!$O372), "Дата не указана", YEAR(Гарантии!$O372))</f>
        <v>2022</v>
      </c>
      <c r="Q372" s="6" t="str">
        <f ca="1">IF(OR(Гарантии!$R372&gt;=TODAY(),Гарантии!$S372&gt;=TODAY(),Гарантии!$T372&gt;=TODAY(),Гарантии!$U372&gt;=TODAY(),Гарантии!$V372&gt;=TODAY(),Гарантии!$W372&gt;=TODAY(),Гарантии!$X372&gt;=TODAY(),Гарантии!$Z372&gt;=TODAY(),Гарантии!$AB372&gt;=TODAY(),Гарантии!$AD372&gt;=TODAY(),Гарантии!$AC372&gt;=TODAY(),Гарантии!$Y372&gt;=TODAY(),Гарантии!$AA372&gt;=TODAY()),"Действует", "Окончена")</f>
        <v>Действует</v>
      </c>
      <c r="R372" s="6"/>
      <c r="S372" s="6"/>
      <c r="T372" s="6"/>
      <c r="U372" s="6">
        <v>45561</v>
      </c>
      <c r="V372" s="6"/>
      <c r="W372" s="6"/>
      <c r="X372" s="6"/>
      <c r="Y372" s="6"/>
      <c r="Z372" s="6">
        <v>46656</v>
      </c>
      <c r="AA372" s="6">
        <v>45561</v>
      </c>
      <c r="AB372" s="6"/>
      <c r="AC372" s="6"/>
      <c r="AD372" s="6"/>
      <c r="AE372" s="153"/>
      <c r="AF372" s="153"/>
      <c r="AG372" s="156"/>
      <c r="AH372" s="155"/>
      <c r="AI372" s="33"/>
      <c r="AJ372" s="33"/>
      <c r="AK372" s="8"/>
      <c r="AL372" s="4" t="s">
        <v>100</v>
      </c>
      <c r="AM372" s="8"/>
    </row>
    <row r="373" spans="1:39" ht="28">
      <c r="A373" s="13">
        <v>365</v>
      </c>
      <c r="B373" s="8"/>
      <c r="C373" s="8" t="s">
        <v>1171</v>
      </c>
      <c r="D373" s="8" t="s">
        <v>1017</v>
      </c>
      <c r="E373" s="8"/>
      <c r="F373" s="2" t="s">
        <v>1019</v>
      </c>
      <c r="G373" s="2" t="s">
        <v>224</v>
      </c>
      <c r="H373" s="8" t="s">
        <v>216</v>
      </c>
      <c r="I373" s="82" t="s">
        <v>275</v>
      </c>
      <c r="J373" s="8" t="s">
        <v>1009</v>
      </c>
      <c r="K373" s="14">
        <v>1.5</v>
      </c>
      <c r="L373" s="8" t="s">
        <v>1285</v>
      </c>
      <c r="M373" s="1" t="s">
        <v>1022</v>
      </c>
      <c r="N373" s="34" t="s">
        <v>1286</v>
      </c>
      <c r="O373" s="6">
        <v>44837</v>
      </c>
      <c r="P373" s="8">
        <f>IF(ISBLANK(Гарантии!$O373), "Дата не указана", YEAR(Гарантии!$O373))</f>
        <v>2022</v>
      </c>
      <c r="Q373" s="6" t="str">
        <f ca="1">IF(OR(Гарантии!$R373&gt;=TODAY(),Гарантии!$S373&gt;=TODAY(),Гарантии!$T373&gt;=TODAY(),Гарантии!$U373&gt;=TODAY(),Гарантии!$V373&gt;=TODAY(),Гарантии!$W373&gt;=TODAY(),Гарантии!$X373&gt;=TODAY(),Гарантии!$Z373&gt;=TODAY(),Гарантии!$AB373&gt;=TODAY(),Гарантии!$AD373&gt;=TODAY(),Гарантии!$AC373&gt;=TODAY(),Гарантии!$Y373&gt;=TODAY(),Гарантии!$AA373&gt;=TODAY()),"Действует", "Окончена")</f>
        <v>Действует</v>
      </c>
      <c r="R373" s="6"/>
      <c r="S373" s="6"/>
      <c r="T373" s="6"/>
      <c r="U373" s="6">
        <v>45568</v>
      </c>
      <c r="V373" s="6"/>
      <c r="W373" s="6"/>
      <c r="X373" s="6"/>
      <c r="Y373" s="6"/>
      <c r="Z373" s="6">
        <v>46663</v>
      </c>
      <c r="AA373" s="6">
        <v>45568</v>
      </c>
      <c r="AB373" s="6"/>
      <c r="AC373" s="6"/>
      <c r="AD373" s="6"/>
      <c r="AE373" s="153"/>
      <c r="AF373" s="153"/>
      <c r="AG373" s="156"/>
      <c r="AH373" s="155"/>
      <c r="AI373" s="33"/>
      <c r="AJ373" s="33"/>
      <c r="AK373" s="8"/>
      <c r="AL373" s="4" t="s">
        <v>100</v>
      </c>
      <c r="AM373" s="8"/>
    </row>
    <row r="374" spans="1:39" ht="28">
      <c r="A374" s="13">
        <v>366</v>
      </c>
      <c r="B374" s="8"/>
      <c r="C374" s="8" t="s">
        <v>1007</v>
      </c>
      <c r="D374" s="8" t="s">
        <v>1008</v>
      </c>
      <c r="E374" s="8" t="s">
        <v>1290</v>
      </c>
      <c r="F374" s="2" t="s">
        <v>1019</v>
      </c>
      <c r="G374" s="2" t="s">
        <v>224</v>
      </c>
      <c r="H374" s="8" t="s">
        <v>39</v>
      </c>
      <c r="I374" s="82" t="s">
        <v>1344</v>
      </c>
      <c r="J374" s="8" t="s">
        <v>1009</v>
      </c>
      <c r="K374" s="14">
        <v>2.2999999999999998</v>
      </c>
      <c r="L374" s="8" t="s">
        <v>1291</v>
      </c>
      <c r="M374" s="1" t="s">
        <v>1022</v>
      </c>
      <c r="N374" s="34" t="s">
        <v>1292</v>
      </c>
      <c r="O374" s="6">
        <v>44798</v>
      </c>
      <c r="P374" s="8">
        <f>IF(ISBLANK(Гарантии!$O374), "Дата не указана", YEAR(Гарантии!$O374))</f>
        <v>2022</v>
      </c>
      <c r="Q374" s="6" t="str">
        <f ca="1">IF(OR(Гарантии!$R374&gt;=TODAY(),Гарантии!$S374&gt;=TODAY(),Гарантии!$T374&gt;=TODAY(),Гарантии!$U374&gt;=TODAY(),Гарантии!$V374&gt;=TODAY(),Гарантии!$W374&gt;=TODAY(),Гарантии!$X374&gt;=TODAY(),Гарантии!$Z374&gt;=TODAY(),Гарантии!$AB374&gt;=TODAY(),Гарантии!$AD374&gt;=TODAY(),Гарантии!$AC374&gt;=TODAY(),Гарантии!$Y374&gt;=TODAY(),Гарантии!$AA374&gt;=TODAY()),"Действует", "Окончена")</f>
        <v>Действует</v>
      </c>
      <c r="R374" s="6"/>
      <c r="S374" s="6"/>
      <c r="T374" s="6"/>
      <c r="U374" s="6">
        <v>45529</v>
      </c>
      <c r="V374" s="6"/>
      <c r="W374" s="6"/>
      <c r="X374" s="6"/>
      <c r="Y374" s="6"/>
      <c r="Z374" s="6">
        <v>46624</v>
      </c>
      <c r="AA374" s="6">
        <v>45529</v>
      </c>
      <c r="AB374" s="6"/>
      <c r="AC374" s="6"/>
      <c r="AD374" s="6"/>
      <c r="AE374" s="153"/>
      <c r="AF374" s="153"/>
      <c r="AG374" s="156"/>
      <c r="AH374" s="155"/>
      <c r="AI374" s="33"/>
      <c r="AJ374" s="33"/>
      <c r="AK374" s="8"/>
      <c r="AL374" s="4" t="s">
        <v>201</v>
      </c>
      <c r="AM374" s="8"/>
    </row>
    <row r="375" spans="1:39" ht="28">
      <c r="A375" s="13">
        <v>367</v>
      </c>
      <c r="B375" s="8"/>
      <c r="C375" s="8" t="s">
        <v>1016</v>
      </c>
      <c r="D375" s="8" t="s">
        <v>1017</v>
      </c>
      <c r="E375" s="8" t="s">
        <v>1287</v>
      </c>
      <c r="F375" s="2" t="s">
        <v>227</v>
      </c>
      <c r="G375" s="2" t="s">
        <v>224</v>
      </c>
      <c r="H375" s="8" t="s">
        <v>39</v>
      </c>
      <c r="I375" s="82" t="s">
        <v>157</v>
      </c>
      <c r="J375" s="8" t="s">
        <v>1025</v>
      </c>
      <c r="K375" s="14">
        <v>7.75</v>
      </c>
      <c r="L375" s="8" t="s">
        <v>1288</v>
      </c>
      <c r="M375" s="1" t="s">
        <v>1022</v>
      </c>
      <c r="N375" s="34" t="s">
        <v>1289</v>
      </c>
      <c r="O375" s="6">
        <v>44873</v>
      </c>
      <c r="P375" s="8">
        <f>IF(ISBLANK(Гарантии!$O375), "Дата не указана", YEAR(Гарантии!$O375))</f>
        <v>2022</v>
      </c>
      <c r="Q375" s="6" t="str">
        <f ca="1">IF(OR(Гарантии!$R375&gt;=TODAY(),Гарантии!$S375&gt;=TODAY(),Гарантии!$T375&gt;=TODAY(),Гарантии!$U375&gt;=TODAY(),Гарантии!$V375&gt;=TODAY(),Гарантии!$W375&gt;=TODAY(),Гарантии!$X375&gt;=TODAY(),Гарантии!$Z375&gt;=TODAY(),Гарантии!$AB375&gt;=TODAY(),Гарантии!$AD375&gt;=TODAY(),Гарантии!$AC375&gt;=TODAY(),Гарантии!$Y375&gt;=TODAY(),Гарантии!$AA375&gt;=TODAY()),"Действует", "Окончена")</f>
        <v>Действует</v>
      </c>
      <c r="R375" s="6"/>
      <c r="S375" s="6">
        <v>47065</v>
      </c>
      <c r="T375" s="6">
        <v>46699</v>
      </c>
      <c r="U375" s="6">
        <v>46334</v>
      </c>
      <c r="V375" s="6"/>
      <c r="W375" s="6">
        <v>47065</v>
      </c>
      <c r="X375" s="6"/>
      <c r="Y375" s="6"/>
      <c r="Z375" s="6">
        <v>46699</v>
      </c>
      <c r="AA375" s="6">
        <v>45604</v>
      </c>
      <c r="AB375" s="6">
        <v>45054</v>
      </c>
      <c r="AC375" s="6"/>
      <c r="AD375" s="6"/>
      <c r="AE375" s="153"/>
      <c r="AF375" s="153"/>
      <c r="AG375" s="156"/>
      <c r="AH375" s="155"/>
      <c r="AI375" s="33"/>
      <c r="AJ375" s="33"/>
      <c r="AK375" s="8"/>
      <c r="AL375" s="4" t="s">
        <v>201</v>
      </c>
      <c r="AM375" s="8"/>
    </row>
    <row r="376" spans="1:39" ht="28">
      <c r="A376" s="13">
        <v>368</v>
      </c>
      <c r="B376" s="8"/>
      <c r="C376" s="8" t="s">
        <v>1016</v>
      </c>
      <c r="D376" s="8" t="s">
        <v>1017</v>
      </c>
      <c r="E376" s="8" t="s">
        <v>1293</v>
      </c>
      <c r="F376" s="2" t="s">
        <v>227</v>
      </c>
      <c r="G376" s="2" t="s">
        <v>224</v>
      </c>
      <c r="H376" s="8" t="s">
        <v>41</v>
      </c>
      <c r="I376" s="82" t="s">
        <v>788</v>
      </c>
      <c r="J376" s="8" t="s">
        <v>1025</v>
      </c>
      <c r="K376" s="14">
        <v>3</v>
      </c>
      <c r="L376" s="8" t="s">
        <v>1294</v>
      </c>
      <c r="M376" s="1" t="s">
        <v>1022</v>
      </c>
      <c r="N376" s="34" t="s">
        <v>1295</v>
      </c>
      <c r="O376" s="6">
        <v>44921</v>
      </c>
      <c r="P376" s="8">
        <f>IF(ISBLANK(Гарантии!$O376), "Дата не указана", YEAR(Гарантии!$O376))</f>
        <v>2022</v>
      </c>
      <c r="Q376" s="6" t="str">
        <f ca="1">IF(OR(Гарантии!$R376&gt;=TODAY(),Гарантии!$S376&gt;=TODAY(),Гарантии!$T376&gt;=TODAY(),Гарантии!$U376&gt;=TODAY(),Гарантии!$V376&gt;=TODAY(),Гарантии!$W376&gt;=TODAY(),Гарантии!$X376&gt;=TODAY(),Гарантии!$Z376&gt;=TODAY(),Гарантии!$AB376&gt;=TODAY(),Гарантии!$AD376&gt;=TODAY(),Гарантии!$AC376&gt;=TODAY(),Гарантии!$Y376&gt;=TODAY(),Гарантии!$AA376&gt;=TODAY()),"Действует", "Окончена")</f>
        <v>Действует</v>
      </c>
      <c r="R376" s="6"/>
      <c r="S376" s="6"/>
      <c r="T376" s="6"/>
      <c r="U376" s="6">
        <v>46382</v>
      </c>
      <c r="V376" s="6"/>
      <c r="W376" s="6"/>
      <c r="X376" s="6"/>
      <c r="Y376" s="6"/>
      <c r="Z376" s="6">
        <v>46747</v>
      </c>
      <c r="AA376" s="6">
        <v>45652</v>
      </c>
      <c r="AB376" s="6">
        <v>45286</v>
      </c>
      <c r="AC376" s="6"/>
      <c r="AD376" s="6"/>
      <c r="AE376" s="153"/>
      <c r="AF376" s="153"/>
      <c r="AG376" s="156"/>
      <c r="AH376" s="155"/>
      <c r="AI376" s="33"/>
      <c r="AJ376" s="33"/>
      <c r="AK376" s="8"/>
      <c r="AL376" s="8" t="s">
        <v>48</v>
      </c>
      <c r="AM376" s="8"/>
    </row>
    <row r="377" spans="1:39" ht="28">
      <c r="A377" s="13">
        <v>369</v>
      </c>
      <c r="B377" s="8"/>
      <c r="C377" s="8" t="s">
        <v>1016</v>
      </c>
      <c r="D377" s="8" t="s">
        <v>1017</v>
      </c>
      <c r="E377" s="8" t="s">
        <v>1296</v>
      </c>
      <c r="F377" s="2" t="s">
        <v>1096</v>
      </c>
      <c r="G377" s="2" t="s">
        <v>224</v>
      </c>
      <c r="H377" s="8" t="s">
        <v>41</v>
      </c>
      <c r="I377" s="82" t="s">
        <v>242</v>
      </c>
      <c r="J377" s="8" t="s">
        <v>1025</v>
      </c>
      <c r="K377" s="14">
        <v>3</v>
      </c>
      <c r="L377" s="8" t="s">
        <v>1297</v>
      </c>
      <c r="M377" s="1" t="s">
        <v>1298</v>
      </c>
      <c r="N377" s="34" t="s">
        <v>1299</v>
      </c>
      <c r="O377" s="6">
        <v>44921</v>
      </c>
      <c r="P377" s="8">
        <f>IF(ISBLANK(Гарантии!$O377), "Дата не указана", YEAR(Гарантии!$O377))</f>
        <v>2022</v>
      </c>
      <c r="Q377" s="6" t="str">
        <f ca="1">IF(OR(Гарантии!$R377&gt;=TODAY(),Гарантии!$S377&gt;=TODAY(),Гарантии!$T377&gt;=TODAY(),Гарантии!$U377&gt;=TODAY(),Гарантии!$V377&gt;=TODAY(),Гарантии!$W377&gt;=TODAY(),Гарантии!$X377&gt;=TODAY(),Гарантии!$Z377&gt;=TODAY(),Гарантии!$AB377&gt;=TODAY(),Гарантии!$AD377&gt;=TODAY(),Гарантии!$AC377&gt;=TODAY(),Гарантии!$Y377&gt;=TODAY(),Гарантии!$AA377&gt;=TODAY()),"Действует", "Окончена")</f>
        <v>Действует</v>
      </c>
      <c r="R377" s="6"/>
      <c r="S377" s="6"/>
      <c r="T377" s="6"/>
      <c r="U377" s="6">
        <v>46382</v>
      </c>
      <c r="V377" s="6"/>
      <c r="W377" s="6"/>
      <c r="X377" s="6">
        <v>46747</v>
      </c>
      <c r="Y377" s="6"/>
      <c r="Z377" s="6">
        <v>46747</v>
      </c>
      <c r="AA377" s="6">
        <v>45652</v>
      </c>
      <c r="AB377" s="6">
        <v>45286</v>
      </c>
      <c r="AC377" s="6"/>
      <c r="AD377" s="6"/>
      <c r="AE377" s="153"/>
      <c r="AF377" s="153"/>
      <c r="AG377" s="156"/>
      <c r="AH377" s="155"/>
      <c r="AI377" s="33"/>
      <c r="AJ377" s="33"/>
      <c r="AK377" s="8"/>
      <c r="AL377" s="8" t="s">
        <v>48</v>
      </c>
      <c r="AM377" s="8"/>
    </row>
    <row r="378" spans="1:39" ht="56">
      <c r="A378" s="13">
        <v>370</v>
      </c>
      <c r="B378" s="8"/>
      <c r="C378" s="8" t="s">
        <v>1016</v>
      </c>
      <c r="D378" s="8" t="s">
        <v>1017</v>
      </c>
      <c r="E378" s="8" t="s">
        <v>1300</v>
      </c>
      <c r="F378" s="2" t="s">
        <v>1096</v>
      </c>
      <c r="G378" s="2" t="s">
        <v>224</v>
      </c>
      <c r="H378" s="8" t="s">
        <v>41</v>
      </c>
      <c r="I378" s="82" t="s">
        <v>788</v>
      </c>
      <c r="J378" s="8" t="s">
        <v>1025</v>
      </c>
      <c r="K378" s="14">
        <v>2.5</v>
      </c>
      <c r="L378" s="8" t="s">
        <v>1350</v>
      </c>
      <c r="M378" s="1" t="s">
        <v>1207</v>
      </c>
      <c r="N378" s="34" t="s">
        <v>1301</v>
      </c>
      <c r="O378" s="6">
        <v>44921</v>
      </c>
      <c r="P378" s="8">
        <f>IF(ISBLANK(Гарантии!$O378), "Дата не указана", YEAR(Гарантии!$O378))</f>
        <v>2022</v>
      </c>
      <c r="Q378" s="6" t="str">
        <f ca="1">IF(OR(Гарантии!$R378&gt;=TODAY(),Гарантии!$S378&gt;=TODAY(),Гарантии!$T378&gt;=TODAY(),Гарантии!$U378&gt;=TODAY(),Гарантии!$V378&gt;=TODAY(),Гарантии!$W378&gt;=TODAY(),Гарантии!$X378&gt;=TODAY(),Гарантии!$Z378&gt;=TODAY(),Гарантии!$AB378&gt;=TODAY(),Гарантии!$AD378&gt;=TODAY(),Гарантии!$AC378&gt;=TODAY(),Гарантии!$Y378&gt;=TODAY(),Гарантии!$AA378&gt;=TODAY()),"Действует", "Окончена")</f>
        <v>Действует</v>
      </c>
      <c r="R378" s="6"/>
      <c r="S378" s="6"/>
      <c r="T378" s="6"/>
      <c r="U378" s="6">
        <v>46382</v>
      </c>
      <c r="V378" s="6"/>
      <c r="W378" s="6">
        <v>47113</v>
      </c>
      <c r="X378" s="6"/>
      <c r="Y378" s="6"/>
      <c r="Z378" s="6">
        <v>46747</v>
      </c>
      <c r="AA378" s="6">
        <v>45652</v>
      </c>
      <c r="AB378" s="6">
        <v>45286</v>
      </c>
      <c r="AC378" s="6"/>
      <c r="AD378" s="6"/>
      <c r="AE378" s="153"/>
      <c r="AF378" s="153"/>
      <c r="AG378" s="156"/>
      <c r="AH378" s="155"/>
      <c r="AI378" s="33"/>
      <c r="AJ378" s="33"/>
      <c r="AK378" s="8"/>
      <c r="AL378" s="8" t="s">
        <v>48</v>
      </c>
      <c r="AM378" s="8"/>
    </row>
    <row r="379" spans="1:39" ht="28">
      <c r="A379" s="13">
        <v>371</v>
      </c>
      <c r="B379" s="8"/>
      <c r="C379" s="8" t="s">
        <v>1016</v>
      </c>
      <c r="D379" s="8" t="s">
        <v>1017</v>
      </c>
      <c r="E379" s="8" t="s">
        <v>1302</v>
      </c>
      <c r="F379" s="2" t="s">
        <v>1096</v>
      </c>
      <c r="G379" s="2" t="s">
        <v>224</v>
      </c>
      <c r="H379" s="8" t="s">
        <v>41</v>
      </c>
      <c r="I379" s="82" t="s">
        <v>788</v>
      </c>
      <c r="J379" s="8" t="s">
        <v>1025</v>
      </c>
      <c r="K379" s="14">
        <v>3.5</v>
      </c>
      <c r="L379" s="8" t="s">
        <v>1303</v>
      </c>
      <c r="M379" s="1" t="s">
        <v>1298</v>
      </c>
      <c r="N379" s="34" t="s">
        <v>1304</v>
      </c>
      <c r="O379" s="6">
        <v>44925</v>
      </c>
      <c r="P379" s="8">
        <f>IF(ISBLANK(Гарантии!$O379), "Дата не указана", YEAR(Гарантии!$O379))</f>
        <v>2022</v>
      </c>
      <c r="Q379" s="6" t="str">
        <f ca="1">IF(OR(Гарантии!$R379&gt;=TODAY(),Гарантии!$S379&gt;=TODAY(),Гарантии!$T379&gt;=TODAY(),Гарантии!$U379&gt;=TODAY(),Гарантии!$V379&gt;=TODAY(),Гарантии!$W379&gt;=TODAY(),Гарантии!$X379&gt;=TODAY(),Гарантии!$Z379&gt;=TODAY(),Гарантии!$AB379&gt;=TODAY(),Гарантии!$AD379&gt;=TODAY(),Гарантии!$AC379&gt;=TODAY(),Гарантии!$Y379&gt;=TODAY(),Гарантии!$AA379&gt;=TODAY()),"Действует", "Окончена")</f>
        <v>Действует</v>
      </c>
      <c r="R379" s="6"/>
      <c r="S379" s="6"/>
      <c r="T379" s="6"/>
      <c r="U379" s="6">
        <v>46386</v>
      </c>
      <c r="V379" s="6"/>
      <c r="W379" s="6">
        <v>47117</v>
      </c>
      <c r="X379" s="6"/>
      <c r="Y379" s="6"/>
      <c r="Z379" s="6">
        <v>46751</v>
      </c>
      <c r="AA379" s="6">
        <v>45656</v>
      </c>
      <c r="AB379" s="6">
        <v>45290</v>
      </c>
      <c r="AC379" s="6"/>
      <c r="AD379" s="6"/>
      <c r="AE379" s="153"/>
      <c r="AF379" s="153"/>
      <c r="AG379" s="156"/>
      <c r="AH379" s="155"/>
      <c r="AI379" s="33"/>
      <c r="AJ379" s="33"/>
      <c r="AK379" s="8"/>
      <c r="AL379" s="8" t="s">
        <v>48</v>
      </c>
      <c r="AM379" s="8"/>
    </row>
    <row r="380" spans="1:39" ht="28">
      <c r="A380" s="13">
        <v>372</v>
      </c>
      <c r="B380" s="8"/>
      <c r="C380" s="8" t="s">
        <v>1007</v>
      </c>
      <c r="D380" s="8" t="s">
        <v>1008</v>
      </c>
      <c r="E380" s="8" t="s">
        <v>1305</v>
      </c>
      <c r="F380" s="2" t="s">
        <v>227</v>
      </c>
      <c r="G380" s="2" t="s">
        <v>224</v>
      </c>
      <c r="H380" s="8" t="s">
        <v>40</v>
      </c>
      <c r="I380" s="82" t="s">
        <v>123</v>
      </c>
      <c r="J380" s="8" t="s">
        <v>1025</v>
      </c>
      <c r="K380" s="14">
        <v>1.234</v>
      </c>
      <c r="L380" s="8" t="s">
        <v>1306</v>
      </c>
      <c r="M380" s="1" t="s">
        <v>1022</v>
      </c>
      <c r="N380" s="34" t="s">
        <v>1307</v>
      </c>
      <c r="O380" s="6">
        <v>44838</v>
      </c>
      <c r="P380" s="8">
        <f>IF(ISBLANK(Гарантии!$O380), "Дата не указана", YEAR(Гарантии!$O380))</f>
        <v>2022</v>
      </c>
      <c r="Q380" s="6" t="str">
        <f ca="1">IF(OR(Гарантии!$R380&gt;=TODAY(),Гарантии!$S380&gt;=TODAY(),Гарантии!$T380&gt;=TODAY(),Гарантии!$U380&gt;=TODAY(),Гарантии!$V380&gt;=TODAY(),Гарантии!$W380&gt;=TODAY(),Гарантии!$X380&gt;=TODAY(),Гарантии!$Z380&gt;=TODAY(),Гарантии!$AB380&gt;=TODAY(),Гарантии!$AD380&gt;=TODAY(),Гарантии!$AC380&gt;=TODAY(),Гарантии!$Y380&gt;=TODAY(),Гарантии!$AA380&gt;=TODAY()),"Действует", "Окончена")</f>
        <v>Действует</v>
      </c>
      <c r="R380" s="6"/>
      <c r="S380" s="6">
        <v>47030</v>
      </c>
      <c r="T380" s="6">
        <v>46664</v>
      </c>
      <c r="U380" s="6">
        <v>46299</v>
      </c>
      <c r="V380" s="6"/>
      <c r="W380" s="6">
        <v>47030</v>
      </c>
      <c r="X380" s="6"/>
      <c r="Y380" s="6"/>
      <c r="Z380" s="6">
        <v>46664</v>
      </c>
      <c r="AA380" s="6">
        <v>45569</v>
      </c>
      <c r="AB380" s="6">
        <v>45203</v>
      </c>
      <c r="AC380" s="6"/>
      <c r="AD380" s="6"/>
      <c r="AE380" s="153"/>
      <c r="AF380" s="153"/>
      <c r="AG380" s="156"/>
      <c r="AH380" s="155"/>
      <c r="AI380" s="33"/>
      <c r="AJ380" s="33"/>
      <c r="AK380" s="8"/>
      <c r="AL380" s="4" t="s">
        <v>201</v>
      </c>
      <c r="AM380" s="8"/>
    </row>
    <row r="381" spans="1:39" ht="28">
      <c r="A381" s="13">
        <v>373</v>
      </c>
      <c r="B381" s="8"/>
      <c r="C381" s="8" t="s">
        <v>1007</v>
      </c>
      <c r="D381" s="8" t="s">
        <v>1008</v>
      </c>
      <c r="E381" s="8" t="s">
        <v>1028</v>
      </c>
      <c r="F381" s="2" t="s">
        <v>1076</v>
      </c>
      <c r="G381" s="2" t="s">
        <v>224</v>
      </c>
      <c r="H381" s="8" t="s">
        <v>40</v>
      </c>
      <c r="I381" s="82" t="s">
        <v>1345</v>
      </c>
      <c r="J381" s="8" t="s">
        <v>1308</v>
      </c>
      <c r="K381" s="14">
        <v>1.9690000000000001</v>
      </c>
      <c r="L381" s="8" t="s">
        <v>1309</v>
      </c>
      <c r="M381" s="1" t="s">
        <v>1022</v>
      </c>
      <c r="N381" s="34" t="s">
        <v>1310</v>
      </c>
      <c r="O381" s="6">
        <v>44838</v>
      </c>
      <c r="P381" s="8">
        <f>IF(ISBLANK(Гарантии!$O381), "Дата не указана", YEAR(Гарантии!$O381))</f>
        <v>2022</v>
      </c>
      <c r="Q381" s="6" t="str">
        <f ca="1">IF(OR(Гарантии!$R381&gt;=TODAY(),Гарантии!$S381&gt;=TODAY(),Гарантии!$T381&gt;=TODAY(),Гарантии!$U381&gt;=TODAY(),Гарантии!$V381&gt;=TODAY(),Гарантии!$W381&gt;=TODAY(),Гарантии!$X381&gt;=TODAY(),Гарантии!$Z381&gt;=TODAY(),Гарантии!$AB381&gt;=TODAY(),Гарантии!$AD381&gt;=TODAY(),Гарантии!$AC381&gt;=TODAY(),Гарантии!$Y381&gt;=TODAY(),Гарантии!$AA381&gt;=TODAY()),"Действует", "Окончена")</f>
        <v>Действует</v>
      </c>
      <c r="R381" s="6"/>
      <c r="S381" s="6"/>
      <c r="T381" s="6"/>
      <c r="U381" s="6">
        <v>46299</v>
      </c>
      <c r="V381" s="6"/>
      <c r="W381" s="6"/>
      <c r="X381" s="6"/>
      <c r="Y381" s="6"/>
      <c r="Z381" s="6">
        <v>46664</v>
      </c>
      <c r="AA381" s="6">
        <v>45569</v>
      </c>
      <c r="AB381" s="6">
        <v>45020</v>
      </c>
      <c r="AC381" s="6"/>
      <c r="AD381" s="6"/>
      <c r="AE381" s="153"/>
      <c r="AF381" s="153"/>
      <c r="AG381" s="156"/>
      <c r="AH381" s="155"/>
      <c r="AI381" s="33"/>
      <c r="AJ381" s="33"/>
      <c r="AK381" s="8"/>
      <c r="AL381" s="4" t="s">
        <v>201</v>
      </c>
      <c r="AM381" s="8"/>
    </row>
    <row r="382" spans="1:39" ht="28">
      <c r="A382" s="13">
        <v>374</v>
      </c>
      <c r="B382" s="8"/>
      <c r="C382" s="8" t="s">
        <v>1007</v>
      </c>
      <c r="D382" s="8" t="s">
        <v>1017</v>
      </c>
      <c r="E382" s="8" t="s">
        <v>1314</v>
      </c>
      <c r="F382" s="2" t="s">
        <v>227</v>
      </c>
      <c r="G382" s="2" t="s">
        <v>224</v>
      </c>
      <c r="H382" s="8" t="s">
        <v>54</v>
      </c>
      <c r="I382" s="82" t="s">
        <v>1347</v>
      </c>
      <c r="J382" s="8" t="s">
        <v>1009</v>
      </c>
      <c r="K382" s="14">
        <v>1</v>
      </c>
      <c r="L382" s="8" t="s">
        <v>1315</v>
      </c>
      <c r="M382" s="1" t="s">
        <v>1051</v>
      </c>
      <c r="N382" s="34" t="s">
        <v>1316</v>
      </c>
      <c r="O382" s="6">
        <v>44757</v>
      </c>
      <c r="P382" s="8">
        <f>IF(ISBLANK(Гарантии!$O382), "Дата не указана", YEAR(Гарантии!$O382))</f>
        <v>2022</v>
      </c>
      <c r="Q382" s="6" t="str">
        <f ca="1">IF(OR(Гарантии!$R382&gt;=TODAY(),Гарантии!$S382&gt;=TODAY(),Гарантии!$T382&gt;=TODAY(),Гарантии!$U382&gt;=TODAY(),Гарантии!$V382&gt;=TODAY(),Гарантии!$W382&gt;=TODAY(),Гарантии!$X382&gt;=TODAY(),Гарантии!$Z382&gt;=TODAY(),Гарантии!$AB382&gt;=TODAY(),Гарантии!$AD382&gt;=TODAY(),Гарантии!$AC382&gt;=TODAY(),Гарантии!$Y382&gt;=TODAY(),Гарантии!$AA382&gt;=TODAY()),"Действует", "Окончена")</f>
        <v>Действует</v>
      </c>
      <c r="R382" s="6"/>
      <c r="S382" s="6"/>
      <c r="T382" s="6"/>
      <c r="U382" s="6">
        <v>45488</v>
      </c>
      <c r="V382" s="6"/>
      <c r="W382" s="6"/>
      <c r="X382" s="6"/>
      <c r="Y382" s="6"/>
      <c r="Z382" s="6">
        <v>46583</v>
      </c>
      <c r="AA382" s="6">
        <v>45488</v>
      </c>
      <c r="AB382" s="6"/>
      <c r="AC382" s="6"/>
      <c r="AD382" s="6"/>
      <c r="AE382" s="153"/>
      <c r="AF382" s="153"/>
      <c r="AG382" s="156"/>
      <c r="AH382" s="155"/>
      <c r="AI382" s="33"/>
      <c r="AJ382" s="33"/>
      <c r="AK382" s="8"/>
      <c r="AL382" s="8" t="s">
        <v>199</v>
      </c>
      <c r="AM382" s="8"/>
    </row>
    <row r="383" spans="1:39" ht="56">
      <c r="A383" s="13">
        <v>375</v>
      </c>
      <c r="B383" s="8"/>
      <c r="C383" s="8" t="s">
        <v>1086</v>
      </c>
      <c r="D383" s="8" t="s">
        <v>1017</v>
      </c>
      <c r="E383" s="8" t="s">
        <v>1311</v>
      </c>
      <c r="F383" s="2" t="s">
        <v>227</v>
      </c>
      <c r="G383" s="2" t="s">
        <v>224</v>
      </c>
      <c r="H383" s="8" t="s">
        <v>54</v>
      </c>
      <c r="I383" s="82" t="s">
        <v>1346</v>
      </c>
      <c r="J383" s="8" t="s">
        <v>1009</v>
      </c>
      <c r="K383" s="14">
        <v>8</v>
      </c>
      <c r="L383" s="8" t="s">
        <v>1312</v>
      </c>
      <c r="M383" s="1" t="s">
        <v>1051</v>
      </c>
      <c r="N383" s="34" t="s">
        <v>1313</v>
      </c>
      <c r="O383" s="6">
        <v>44820</v>
      </c>
      <c r="P383" s="8">
        <f>IF(ISBLANK(Гарантии!$O383), "Дата не указана", YEAR(Гарантии!$O383))</f>
        <v>2022</v>
      </c>
      <c r="Q383" s="6" t="str">
        <f ca="1">IF(OR(Гарантии!$R383&gt;=TODAY(),Гарантии!$S383&gt;=TODAY(),Гарантии!$T383&gt;=TODAY(),Гарантии!$U383&gt;=TODAY(),Гарантии!$V383&gt;=TODAY(),Гарантии!$W383&gt;=TODAY(),Гарантии!$X383&gt;=TODAY(),Гарантии!$Z383&gt;=TODAY(),Гарантии!$AB383&gt;=TODAY(),Гарантии!$AD383&gt;=TODAY(),Гарантии!$AC383&gt;=TODAY(),Гарантии!$Y383&gt;=TODAY(),Гарантии!$AA383&gt;=TODAY()),"Действует", "Окончена")</f>
        <v>Действует</v>
      </c>
      <c r="R383" s="6"/>
      <c r="S383" s="6"/>
      <c r="T383" s="6"/>
      <c r="U383" s="6">
        <v>45551</v>
      </c>
      <c r="V383" s="6"/>
      <c r="W383" s="6"/>
      <c r="X383" s="6">
        <v>46646</v>
      </c>
      <c r="Y383" s="6"/>
      <c r="Z383" s="6">
        <v>46646</v>
      </c>
      <c r="AA383" s="6">
        <v>45551</v>
      </c>
      <c r="AB383" s="6"/>
      <c r="AC383" s="6"/>
      <c r="AD383" s="6"/>
      <c r="AE383" s="153"/>
      <c r="AF383" s="153"/>
      <c r="AG383" s="156"/>
      <c r="AH383" s="155"/>
      <c r="AI383" s="33"/>
      <c r="AJ383" s="33"/>
      <c r="AK383" s="8"/>
      <c r="AL383" s="8" t="s">
        <v>199</v>
      </c>
      <c r="AM383" s="8"/>
    </row>
    <row r="384" spans="1:39" ht="28">
      <c r="A384" s="13">
        <v>376</v>
      </c>
      <c r="B384" s="8"/>
      <c r="C384" s="8" t="s">
        <v>1007</v>
      </c>
      <c r="D384" s="8" t="s">
        <v>1008</v>
      </c>
      <c r="E384" s="8" t="s">
        <v>1317</v>
      </c>
      <c r="F384" s="2" t="s">
        <v>227</v>
      </c>
      <c r="G384" s="2" t="s">
        <v>224</v>
      </c>
      <c r="H384" s="8" t="s">
        <v>54</v>
      </c>
      <c r="I384" s="82" t="s">
        <v>313</v>
      </c>
      <c r="J384" s="8" t="s">
        <v>1009</v>
      </c>
      <c r="K384" s="14">
        <v>2.5</v>
      </c>
      <c r="L384" s="8" t="s">
        <v>1318</v>
      </c>
      <c r="M384" s="1" t="s">
        <v>1319</v>
      </c>
      <c r="N384" s="34" t="s">
        <v>1320</v>
      </c>
      <c r="O384" s="6">
        <v>44897</v>
      </c>
      <c r="P384" s="8">
        <f>IF(ISBLANK(Гарантии!$O384), "Дата не указана", YEAR(Гарантии!$O384))</f>
        <v>2022</v>
      </c>
      <c r="Q384" s="6" t="str">
        <f ca="1">IF(OR(Гарантии!$R384&gt;=TODAY(),Гарантии!$S384&gt;=TODAY(),Гарантии!$T384&gt;=TODAY(),Гарантии!$U384&gt;=TODAY(),Гарантии!$V384&gt;=TODAY(),Гарантии!$W384&gt;=TODAY(),Гарантии!$X384&gt;=TODAY(),Гарантии!$Z384&gt;=TODAY(),Гарантии!$AB384&gt;=TODAY(),Гарантии!$AD384&gt;=TODAY(),Гарантии!$AC384&gt;=TODAY(),Гарантии!$Y384&gt;=TODAY(),Гарантии!$AA384&gt;=TODAY()),"Действует", "Окончена")</f>
        <v>Действует</v>
      </c>
      <c r="R384" s="6"/>
      <c r="S384" s="6"/>
      <c r="T384" s="6"/>
      <c r="U384" s="6">
        <v>45628</v>
      </c>
      <c r="V384" s="6"/>
      <c r="W384" s="6"/>
      <c r="X384" s="6">
        <v>47089</v>
      </c>
      <c r="Y384" s="6"/>
      <c r="Z384" s="6">
        <v>46723</v>
      </c>
      <c r="AA384" s="6">
        <v>45628</v>
      </c>
      <c r="AB384" s="6"/>
      <c r="AC384" s="6"/>
      <c r="AD384" s="6"/>
      <c r="AE384" s="153"/>
      <c r="AF384" s="153"/>
      <c r="AG384" s="156"/>
      <c r="AH384" s="155"/>
      <c r="AI384" s="33"/>
      <c r="AJ384" s="33"/>
      <c r="AK384" s="8"/>
      <c r="AL384" s="8" t="s">
        <v>199</v>
      </c>
      <c r="AM384" s="8"/>
    </row>
    <row r="385" spans="1:39" ht="56">
      <c r="A385" s="13">
        <v>377</v>
      </c>
      <c r="B385" s="8"/>
      <c r="C385" s="8" t="s">
        <v>1007</v>
      </c>
      <c r="D385" s="8" t="s">
        <v>1008</v>
      </c>
      <c r="E385" s="61" t="s">
        <v>1053</v>
      </c>
      <c r="F385" s="2" t="s">
        <v>227</v>
      </c>
      <c r="G385" s="2" t="s">
        <v>224</v>
      </c>
      <c r="H385" s="8" t="s">
        <v>225</v>
      </c>
      <c r="I385" s="82" t="s">
        <v>1321</v>
      </c>
      <c r="J385" s="8" t="s">
        <v>1009</v>
      </c>
      <c r="K385" s="14">
        <v>6.8</v>
      </c>
      <c r="L385" s="8" t="s">
        <v>1054</v>
      </c>
      <c r="M385" s="134" t="s">
        <v>1011</v>
      </c>
      <c r="N385" s="34" t="s">
        <v>1055</v>
      </c>
      <c r="O385" s="6">
        <v>45041</v>
      </c>
      <c r="P385" s="8">
        <f>IF(ISBLANK(Гарантии!$O385), "Дата не указана", YEAR(Гарантии!$O385))</f>
        <v>2023</v>
      </c>
      <c r="Q385" s="6" t="str">
        <f ca="1">IF(OR(Гарантии!$R385&gt;=TODAY(),Гарантии!$S385&gt;=TODAY(),Гарантии!$T385&gt;=TODAY(),Гарантии!$U385&gt;=TODAY(),Гарантии!$V385&gt;=TODAY(),Гарантии!$W385&gt;=TODAY(),Гарантии!$X385&gt;=TODAY(),Гарантии!$Z385&gt;=TODAY(),Гарантии!$AB385&gt;=TODAY(),Гарантии!$AD385&gt;=TODAY(),Гарантии!$AC385&gt;=TODAY(),Гарантии!$Y385&gt;=TODAY(),Гарантии!$AA385&gt;=TODAY()),"Действует", "Окончена")</f>
        <v>Действует</v>
      </c>
      <c r="R385" s="6"/>
      <c r="S385" s="6"/>
      <c r="T385" s="6"/>
      <c r="U385" s="6">
        <v>45772</v>
      </c>
      <c r="V385" s="6"/>
      <c r="W385" s="6">
        <v>47233</v>
      </c>
      <c r="X385" s="6"/>
      <c r="Y385" s="6"/>
      <c r="Z385" s="6">
        <v>46868</v>
      </c>
      <c r="AA385" s="6">
        <v>45772</v>
      </c>
      <c r="AB385" s="6"/>
      <c r="AC385" s="6"/>
      <c r="AD385" s="6"/>
      <c r="AE385" s="153"/>
      <c r="AF385" s="156"/>
      <c r="AG385" s="155"/>
      <c r="AH385" s="155"/>
      <c r="AI385" s="33"/>
      <c r="AJ385" s="33"/>
      <c r="AK385" s="8"/>
      <c r="AL385" s="4" t="s">
        <v>1638</v>
      </c>
      <c r="AM385" s="8"/>
    </row>
    <row r="386" spans="1:39" ht="30">
      <c r="A386" s="13">
        <v>378</v>
      </c>
      <c r="B386" s="8"/>
      <c r="C386" s="41" t="s">
        <v>1007</v>
      </c>
      <c r="D386" s="8" t="s">
        <v>1008</v>
      </c>
      <c r="E386" s="43" t="s">
        <v>1361</v>
      </c>
      <c r="F386" s="43" t="s">
        <v>1019</v>
      </c>
      <c r="G386" s="43" t="s">
        <v>224</v>
      </c>
      <c r="H386" s="43" t="s">
        <v>225</v>
      </c>
      <c r="I386" s="106" t="s">
        <v>228</v>
      </c>
      <c r="J386" s="8" t="s">
        <v>1362</v>
      </c>
      <c r="K386" s="42">
        <v>3</v>
      </c>
      <c r="L386" s="122" t="s">
        <v>1363</v>
      </c>
      <c r="M386" s="121" t="s">
        <v>1022</v>
      </c>
      <c r="N386" s="107" t="s">
        <v>1364</v>
      </c>
      <c r="O386" s="123">
        <v>45117</v>
      </c>
      <c r="P386" s="134">
        <f>IF(ISBLANK(Гарантии!$O386), "Дата не указана", YEAR(Гарантии!$O386))</f>
        <v>2023</v>
      </c>
      <c r="Q386" s="6" t="str">
        <f ca="1">IF(OR(Гарантии!$R386&gt;=TODAY(),Гарантии!$S386&gt;=TODAY(),Гарантии!$T386&gt;=TODAY(),Гарантии!$U386&gt;=TODAY(),Гарантии!$V386&gt;=TODAY(),Гарантии!$W386&gt;=TODAY(),Гарантии!$X386&gt;=TODAY(),Гарантии!$Z386&gt;=TODAY(),Гарантии!$AB386&gt;=TODAY(),Гарантии!$AD386&gt;=TODAY(),Гарантии!$AC386&gt;=TODAY(),Гарантии!$Y386&gt;=TODAY(),Гарантии!$AA386&gt;=TODAY()),"Действует", "Окончена")</f>
        <v>Действует</v>
      </c>
      <c r="R386" s="6"/>
      <c r="S386" s="6"/>
      <c r="T386" s="6"/>
      <c r="U386" s="6">
        <v>45848</v>
      </c>
      <c r="V386" s="6"/>
      <c r="W386" s="6">
        <v>47309</v>
      </c>
      <c r="X386" s="6"/>
      <c r="Y386" s="6"/>
      <c r="Z386" s="6">
        <v>46944</v>
      </c>
      <c r="AA386" s="6">
        <v>45848</v>
      </c>
      <c r="AB386" s="6"/>
      <c r="AC386" s="6"/>
      <c r="AD386" s="6"/>
      <c r="AE386" s="153"/>
      <c r="AF386" s="153"/>
      <c r="AG386" s="156"/>
      <c r="AH386" s="155"/>
      <c r="AI386" s="33"/>
      <c r="AJ386" s="33"/>
      <c r="AK386" s="8"/>
      <c r="AL386" s="4" t="s">
        <v>1638</v>
      </c>
      <c r="AM386" s="8"/>
    </row>
    <row r="387" spans="1:39" ht="30">
      <c r="A387" s="13">
        <v>379</v>
      </c>
      <c r="B387" s="8" t="s">
        <v>815</v>
      </c>
      <c r="C387" s="13" t="s">
        <v>1016</v>
      </c>
      <c r="D387" s="13" t="s">
        <v>1017</v>
      </c>
      <c r="E387" s="124" t="s">
        <v>1365</v>
      </c>
      <c r="F387" s="43" t="s">
        <v>1366</v>
      </c>
      <c r="G387" s="43" t="s">
        <v>224</v>
      </c>
      <c r="H387" s="43" t="s">
        <v>225</v>
      </c>
      <c r="I387" s="82" t="s">
        <v>310</v>
      </c>
      <c r="J387" s="8" t="s">
        <v>1025</v>
      </c>
      <c r="K387" s="125">
        <v>5</v>
      </c>
      <c r="L387" s="126" t="s">
        <v>1367</v>
      </c>
      <c r="M387" s="121" t="s">
        <v>1022</v>
      </c>
      <c r="N387" s="107" t="s">
        <v>1368</v>
      </c>
      <c r="O387" s="123">
        <v>45245</v>
      </c>
      <c r="P387" s="134">
        <f>IF(ISBLANK(Гарантии!$O387), "Дата не указана", YEAR(Гарантии!$O387))</f>
        <v>2023</v>
      </c>
      <c r="Q387" s="6" t="str">
        <f ca="1">IF(OR(Гарантии!$R387&gt;=TODAY(),Гарантии!$S387&gt;=TODAY(),Гарантии!$T387&gt;=TODAY(),Гарантии!$U387&gt;=TODAY(),Гарантии!$V387&gt;=TODAY(),Гарантии!$W387&gt;=TODAY(),Гарантии!$X387&gt;=TODAY(),Гарантии!$Z387&gt;=TODAY(),Гарантии!$AB387&gt;=TODAY(),Гарантии!$AD387&gt;=TODAY(),Гарантии!$AC387&gt;=TODAY(),Гарантии!$Y387&gt;=TODAY(),Гарантии!$AA387&gt;=TODAY()),"Действует", "Окончена")</f>
        <v>Действует</v>
      </c>
      <c r="R387" s="6"/>
      <c r="S387" s="6"/>
      <c r="T387" s="6"/>
      <c r="U387" s="6">
        <v>47437</v>
      </c>
      <c r="V387" s="6"/>
      <c r="W387" s="6"/>
      <c r="X387" s="6"/>
      <c r="Y387" s="6"/>
      <c r="Z387" s="6">
        <v>47072</v>
      </c>
      <c r="AA387" s="6">
        <v>45976</v>
      </c>
      <c r="AB387" s="6">
        <v>45611</v>
      </c>
      <c r="AC387" s="6"/>
      <c r="AD387" s="6"/>
      <c r="AE387" s="153"/>
      <c r="AF387" s="153"/>
      <c r="AG387" s="156"/>
      <c r="AH387" s="155"/>
      <c r="AI387" s="33"/>
      <c r="AJ387" s="33"/>
      <c r="AK387" s="8"/>
      <c r="AL387" s="4" t="s">
        <v>1638</v>
      </c>
      <c r="AM387" s="8"/>
    </row>
    <row r="388" spans="1:39" ht="30">
      <c r="A388" s="13">
        <v>380</v>
      </c>
      <c r="B388" s="8" t="s">
        <v>815</v>
      </c>
      <c r="C388" s="13" t="s">
        <v>1016</v>
      </c>
      <c r="D388" s="13" t="s">
        <v>1017</v>
      </c>
      <c r="E388" s="43" t="s">
        <v>1369</v>
      </c>
      <c r="F388" s="43" t="s">
        <v>1370</v>
      </c>
      <c r="G388" s="43" t="s">
        <v>224</v>
      </c>
      <c r="H388" s="43" t="s">
        <v>225</v>
      </c>
      <c r="I388" s="82" t="s">
        <v>310</v>
      </c>
      <c r="J388" s="41" t="s">
        <v>1025</v>
      </c>
      <c r="K388" s="42">
        <v>5</v>
      </c>
      <c r="L388" s="41" t="s">
        <v>1371</v>
      </c>
      <c r="M388" s="121" t="s">
        <v>1022</v>
      </c>
      <c r="N388" s="107" t="s">
        <v>1372</v>
      </c>
      <c r="O388" s="123">
        <v>45224</v>
      </c>
      <c r="P388" s="134">
        <f>IF(ISBLANK(Гарантии!$O388), "Дата не указана", YEAR(Гарантии!$O388))</f>
        <v>2023</v>
      </c>
      <c r="Q388" s="6" t="str">
        <f ca="1">IF(OR(Гарантии!$R388&gt;=TODAY(),Гарантии!$S388&gt;=TODAY(),Гарантии!$T388&gt;=TODAY(),Гарантии!$U388&gt;=TODAY(),Гарантии!$V388&gt;=TODAY(),Гарантии!$W388&gt;=TODAY(),Гарантии!$X388&gt;=TODAY(),Гарантии!$Z388&gt;=TODAY(),Гарантии!$AB388&gt;=TODAY(),Гарантии!$AD388&gt;=TODAY(),Гарантии!$AC388&gt;=TODAY(),Гарантии!$Y388&gt;=TODAY(),Гарантии!$AA388&gt;=TODAY()),"Действует", "Окончена")</f>
        <v>Действует</v>
      </c>
      <c r="R388" s="6"/>
      <c r="S388" s="6"/>
      <c r="T388" s="6"/>
      <c r="U388" s="6">
        <v>46685</v>
      </c>
      <c r="V388" s="6"/>
      <c r="W388" s="6">
        <v>47416</v>
      </c>
      <c r="X388" s="6"/>
      <c r="Y388" s="6"/>
      <c r="Z388" s="6">
        <v>47051</v>
      </c>
      <c r="AA388" s="6">
        <v>45955</v>
      </c>
      <c r="AB388" s="6">
        <v>45590</v>
      </c>
      <c r="AC388" s="6"/>
      <c r="AD388" s="6"/>
      <c r="AE388" s="153"/>
      <c r="AF388" s="153"/>
      <c r="AG388" s="156"/>
      <c r="AH388" s="155"/>
      <c r="AI388" s="33"/>
      <c r="AJ388" s="33"/>
      <c r="AK388" s="8"/>
      <c r="AL388" s="4" t="s">
        <v>1638</v>
      </c>
      <c r="AM388" s="8"/>
    </row>
    <row r="389" spans="1:39" ht="56">
      <c r="A389" s="13">
        <v>381</v>
      </c>
      <c r="B389" s="13"/>
      <c r="C389" s="13" t="s">
        <v>1016</v>
      </c>
      <c r="D389" s="13" t="s">
        <v>1017</v>
      </c>
      <c r="E389" s="13" t="s">
        <v>1373</v>
      </c>
      <c r="F389" s="43" t="s">
        <v>1019</v>
      </c>
      <c r="G389" s="43" t="s">
        <v>224</v>
      </c>
      <c r="H389" s="127" t="s">
        <v>28</v>
      </c>
      <c r="I389" s="90" t="s">
        <v>1374</v>
      </c>
      <c r="J389" s="41" t="s">
        <v>1025</v>
      </c>
      <c r="K389" s="42">
        <v>4.5960000000000001</v>
      </c>
      <c r="L389" s="41" t="s">
        <v>1375</v>
      </c>
      <c r="M389" s="121" t="s">
        <v>1022</v>
      </c>
      <c r="N389" s="34" t="s">
        <v>1376</v>
      </c>
      <c r="O389" s="6">
        <v>45215</v>
      </c>
      <c r="P389" s="8">
        <f>IF(ISBLANK(Гарантии!$O389), "Дата не указана", YEAR(Гарантии!$O389))</f>
        <v>2023</v>
      </c>
      <c r="Q389" s="6" t="str">
        <f ca="1">IF(OR(Гарантии!$R389&gt;=TODAY(),Гарантии!$S389&gt;=TODAY(),Гарантии!$T389&gt;=TODAY(),Гарантии!$U389&gt;=TODAY(),Гарантии!$V389&gt;=TODAY(),Гарантии!$W389&gt;=TODAY(),Гарантии!$X389&gt;=TODAY(),Гарантии!$Z389&gt;=TODAY(),Гарантии!$AB389&gt;=TODAY(),Гарантии!$AD389&gt;=TODAY(),Гарантии!$AC389&gt;=TODAY(),Гарантии!$Y389&gt;=TODAY(),Гарантии!$AA389&gt;=TODAY()),"Действует", "Окончена")</f>
        <v>Действует</v>
      </c>
      <c r="R389" s="6"/>
      <c r="S389" s="6"/>
      <c r="T389" s="6"/>
      <c r="U389" s="6">
        <v>46676</v>
      </c>
      <c r="V389" s="6"/>
      <c r="W389" s="6"/>
      <c r="X389" s="6"/>
      <c r="Y389" s="6"/>
      <c r="Z389" s="6">
        <v>47042</v>
      </c>
      <c r="AA389" s="6">
        <v>45946</v>
      </c>
      <c r="AB389" s="6">
        <v>45581</v>
      </c>
      <c r="AC389" s="6"/>
      <c r="AD389" s="6"/>
      <c r="AE389" s="153"/>
      <c r="AF389" s="153"/>
      <c r="AG389" s="156"/>
      <c r="AH389" s="155"/>
      <c r="AI389" s="33"/>
      <c r="AJ389" s="33"/>
      <c r="AK389" s="8"/>
      <c r="AL389" s="4" t="s">
        <v>85</v>
      </c>
      <c r="AM389" s="8"/>
    </row>
    <row r="390" spans="1:39" ht="28">
      <c r="A390" s="13">
        <v>382</v>
      </c>
      <c r="B390" s="13"/>
      <c r="C390" s="13" t="s">
        <v>1007</v>
      </c>
      <c r="D390" s="13" t="s">
        <v>1008</v>
      </c>
      <c r="E390" s="13" t="s">
        <v>1377</v>
      </c>
      <c r="F390" s="43" t="s">
        <v>1366</v>
      </c>
      <c r="G390" s="43" t="s">
        <v>224</v>
      </c>
      <c r="H390" s="127" t="s">
        <v>28</v>
      </c>
      <c r="I390" s="90" t="s">
        <v>1322</v>
      </c>
      <c r="J390" s="41" t="s">
        <v>1025</v>
      </c>
      <c r="K390" s="42">
        <v>1.7</v>
      </c>
      <c r="L390" s="41" t="s">
        <v>1378</v>
      </c>
      <c r="M390" s="121" t="s">
        <v>1022</v>
      </c>
      <c r="N390" s="34" t="s">
        <v>1379</v>
      </c>
      <c r="O390" s="6">
        <v>45219</v>
      </c>
      <c r="P390" s="8">
        <f>IF(ISBLANK(Гарантии!$O390), "Дата не указана", YEAR(Гарантии!$O390))</f>
        <v>2023</v>
      </c>
      <c r="Q390" s="6" t="str">
        <f ca="1">IF(OR(Гарантии!$R390&gt;=TODAY(),Гарантии!$S390&gt;=TODAY(),Гарантии!$T390&gt;=TODAY(),Гарантии!$U390&gt;=TODAY(),Гарантии!$V390&gt;=TODAY(),Гарантии!$W390&gt;=TODAY(),Гарантии!$X390&gt;=TODAY(),Гарантии!$Z390&gt;=TODAY(),Гарантии!$AB390&gt;=TODAY(),Гарантии!$AD390&gt;=TODAY(),Гарантии!$AC390&gt;=TODAY(),Гарантии!$Y390&gt;=TODAY(),Гарантии!$AA390&gt;=TODAY()),"Действует", "Окончена")</f>
        <v>Действует</v>
      </c>
      <c r="R390" s="6"/>
      <c r="S390" s="6"/>
      <c r="T390" s="6"/>
      <c r="U390" s="6">
        <v>46680</v>
      </c>
      <c r="V390" s="6"/>
      <c r="W390" s="6">
        <v>47411</v>
      </c>
      <c r="X390" s="6"/>
      <c r="Y390" s="6"/>
      <c r="Z390" s="6">
        <v>47046</v>
      </c>
      <c r="AA390" s="6">
        <v>45950</v>
      </c>
      <c r="AB390" s="6">
        <v>45402</v>
      </c>
      <c r="AC390" s="6"/>
      <c r="AD390" s="6"/>
      <c r="AE390" s="153"/>
      <c r="AF390" s="153"/>
      <c r="AG390" s="156"/>
      <c r="AH390" s="155"/>
      <c r="AI390" s="33"/>
      <c r="AJ390" s="33"/>
      <c r="AK390" s="8"/>
      <c r="AL390" s="4" t="s">
        <v>85</v>
      </c>
      <c r="AM390" s="8"/>
    </row>
    <row r="391" spans="1:39" ht="28">
      <c r="A391" s="13">
        <v>383</v>
      </c>
      <c r="B391" s="13"/>
      <c r="C391" s="41" t="s">
        <v>1007</v>
      </c>
      <c r="D391" s="13" t="s">
        <v>1017</v>
      </c>
      <c r="E391" s="13" t="s">
        <v>1383</v>
      </c>
      <c r="F391" s="43" t="s">
        <v>1019</v>
      </c>
      <c r="G391" s="43" t="s">
        <v>224</v>
      </c>
      <c r="H391" s="8" t="s">
        <v>29</v>
      </c>
      <c r="I391" s="82" t="s">
        <v>303</v>
      </c>
      <c r="J391" s="128" t="s">
        <v>1362</v>
      </c>
      <c r="K391" s="14">
        <v>8.3390000000000004</v>
      </c>
      <c r="L391" s="8" t="s">
        <v>1384</v>
      </c>
      <c r="M391" s="1" t="s">
        <v>1022</v>
      </c>
      <c r="N391" s="34" t="s">
        <v>1385</v>
      </c>
      <c r="O391" s="6">
        <v>45161</v>
      </c>
      <c r="P391" s="8">
        <f>IF(ISBLANK(Гарантии!$O391), "Дата не указана", YEAR(Гарантии!$O391))</f>
        <v>2023</v>
      </c>
      <c r="Q391" s="6" t="str">
        <f ca="1">IF(OR(Гарантии!$R391&gt;=TODAY(),Гарантии!$S391&gt;=TODAY(),Гарантии!$T391&gt;=TODAY(),Гарантии!$U391&gt;=TODAY(),Гарантии!$V391&gt;=TODAY(),Гарантии!$W391&gt;=TODAY(),Гарантии!$X391&gt;=TODAY(),Гарантии!$Z391&gt;=TODAY(),Гарантии!$AB391&gt;=TODAY(),Гарантии!$AD391&gt;=TODAY(),Гарантии!$AC391&gt;=TODAY(),Гарантии!$Y391&gt;=TODAY(),Гарантии!$AA391&gt;=TODAY()),"Действует", "Окончена")</f>
        <v>Действует</v>
      </c>
      <c r="R391" s="6"/>
      <c r="S391" s="6"/>
      <c r="T391" s="6"/>
      <c r="U391" s="6">
        <v>45892</v>
      </c>
      <c r="V391" s="6"/>
      <c r="W391" s="6">
        <v>47353</v>
      </c>
      <c r="X391" s="6"/>
      <c r="Y391" s="6"/>
      <c r="Z391" s="6">
        <v>46988</v>
      </c>
      <c r="AA391" s="6">
        <v>45892</v>
      </c>
      <c r="AB391" s="6"/>
      <c r="AC391" s="6"/>
      <c r="AD391" s="6"/>
      <c r="AE391" s="153"/>
      <c r="AF391" s="153"/>
      <c r="AG391" s="156"/>
      <c r="AH391" s="155"/>
      <c r="AI391" s="33"/>
      <c r="AJ391" s="33"/>
      <c r="AK391" s="8"/>
      <c r="AL391" s="4" t="s">
        <v>179</v>
      </c>
      <c r="AM391" s="8"/>
    </row>
    <row r="392" spans="1:39" ht="56">
      <c r="A392" s="13">
        <v>384</v>
      </c>
      <c r="B392" s="13"/>
      <c r="C392" s="13" t="s">
        <v>1016</v>
      </c>
      <c r="D392" s="13" t="s">
        <v>1017</v>
      </c>
      <c r="E392" s="13" t="s">
        <v>1386</v>
      </c>
      <c r="F392" s="43" t="s">
        <v>1019</v>
      </c>
      <c r="G392" s="43" t="s">
        <v>224</v>
      </c>
      <c r="H392" s="8" t="s">
        <v>29</v>
      </c>
      <c r="I392" s="82" t="s">
        <v>275</v>
      </c>
      <c r="J392" s="41" t="s">
        <v>1025</v>
      </c>
      <c r="K392" s="14">
        <f>0.8+2.6</f>
        <v>3.4000000000000004</v>
      </c>
      <c r="L392" s="8" t="s">
        <v>1387</v>
      </c>
      <c r="M392" s="121" t="s">
        <v>1022</v>
      </c>
      <c r="N392" s="34" t="s">
        <v>1388</v>
      </c>
      <c r="O392" s="6">
        <v>45182</v>
      </c>
      <c r="P392" s="8">
        <f>IF(ISBLANK(Гарантии!$O392), "Дата не указана", YEAR(Гарантии!$O392))</f>
        <v>2023</v>
      </c>
      <c r="Q392" s="6" t="str">
        <f ca="1">IF(OR(Гарантии!$R392&gt;=TODAY(),Гарантии!$S392&gt;=TODAY(),Гарантии!$T392&gt;=TODAY(),Гарантии!$U392&gt;=TODAY(),Гарантии!$V392&gt;=TODAY(),Гарантии!$W392&gt;=TODAY(),Гарантии!$X392&gt;=TODAY(),Гарантии!$Z392&gt;=TODAY(),Гарантии!$AB392&gt;=TODAY(),Гарантии!$AD392&gt;=TODAY(),Гарантии!$AC392&gt;=TODAY(),Гарантии!$Y392&gt;=TODAY(),Гарантии!$AA392&gt;=TODAY()),"Действует", "Окончена")</f>
        <v>Действует</v>
      </c>
      <c r="R392" s="6"/>
      <c r="S392" s="6"/>
      <c r="T392" s="6"/>
      <c r="U392" s="6">
        <v>46643</v>
      </c>
      <c r="V392" s="6"/>
      <c r="W392" s="6">
        <v>47374</v>
      </c>
      <c r="X392" s="6"/>
      <c r="Y392" s="6"/>
      <c r="Z392" s="6">
        <v>47009</v>
      </c>
      <c r="AA392" s="6">
        <v>45913</v>
      </c>
      <c r="AB392" s="6">
        <v>45548</v>
      </c>
      <c r="AC392" s="6"/>
      <c r="AD392" s="6"/>
      <c r="AE392" s="153"/>
      <c r="AF392" s="153"/>
      <c r="AG392" s="156"/>
      <c r="AH392" s="155"/>
      <c r="AI392" s="33"/>
      <c r="AJ392" s="33"/>
      <c r="AK392" s="8"/>
      <c r="AL392" s="4" t="s">
        <v>179</v>
      </c>
      <c r="AM392" s="8"/>
    </row>
    <row r="393" spans="1:39" ht="28">
      <c r="A393" s="13">
        <v>385</v>
      </c>
      <c r="B393" s="13"/>
      <c r="C393" s="13" t="s">
        <v>1016</v>
      </c>
      <c r="D393" s="13" t="s">
        <v>1017</v>
      </c>
      <c r="E393" s="13" t="s">
        <v>1380</v>
      </c>
      <c r="F393" s="43" t="s">
        <v>1019</v>
      </c>
      <c r="G393" s="43" t="s">
        <v>224</v>
      </c>
      <c r="H393" s="8" t="s">
        <v>29</v>
      </c>
      <c r="I393" s="82" t="s">
        <v>157</v>
      </c>
      <c r="J393" s="41" t="s">
        <v>1025</v>
      </c>
      <c r="K393" s="14">
        <v>4</v>
      </c>
      <c r="L393" s="8" t="s">
        <v>1381</v>
      </c>
      <c r="M393" s="121" t="s">
        <v>1022</v>
      </c>
      <c r="N393" s="34" t="s">
        <v>1382</v>
      </c>
      <c r="O393" s="6">
        <v>45188</v>
      </c>
      <c r="P393" s="8">
        <f>IF(ISBLANK(Гарантии!$O393), "Дата не указана", YEAR(Гарантии!$O393))</f>
        <v>2023</v>
      </c>
      <c r="Q393" s="6" t="str">
        <f ca="1">IF(OR(Гарантии!$R393&gt;=TODAY(),Гарантии!$S393&gt;=TODAY(),Гарантии!$T393&gt;=TODAY(),Гарантии!$U393&gt;=TODAY(),Гарантии!$V393&gt;=TODAY(),Гарантии!$W393&gt;=TODAY(),Гарантии!$X393&gt;=TODAY(),Гарантии!$Z393&gt;=TODAY(),Гарантии!$AB393&gt;=TODAY(),Гарантии!$AD393&gt;=TODAY(),Гарантии!$AC393&gt;=TODAY(),Гарантии!$Y393&gt;=TODAY(),Гарантии!$AA393&gt;=TODAY()),"Действует", "Окончена")</f>
        <v>Действует</v>
      </c>
      <c r="R393" s="6"/>
      <c r="S393" s="6"/>
      <c r="T393" s="6"/>
      <c r="U393" s="6">
        <v>46649</v>
      </c>
      <c r="V393" s="6"/>
      <c r="W393" s="6"/>
      <c r="X393" s="6"/>
      <c r="Y393" s="6"/>
      <c r="Z393" s="6">
        <v>47015</v>
      </c>
      <c r="AA393" s="6">
        <v>45919</v>
      </c>
      <c r="AB393" s="6">
        <v>45554</v>
      </c>
      <c r="AC393" s="6"/>
      <c r="AD393" s="6"/>
      <c r="AE393" s="153"/>
      <c r="AF393" s="153"/>
      <c r="AG393" s="156"/>
      <c r="AH393" s="155"/>
      <c r="AI393" s="33"/>
      <c r="AJ393" s="33"/>
      <c r="AK393" s="8"/>
      <c r="AL393" s="4" t="s">
        <v>179</v>
      </c>
      <c r="AM393" s="8"/>
    </row>
    <row r="394" spans="1:39" ht="42">
      <c r="A394" s="13">
        <v>386</v>
      </c>
      <c r="B394" s="13"/>
      <c r="C394" s="13" t="s">
        <v>1007</v>
      </c>
      <c r="D394" s="13" t="s">
        <v>1017</v>
      </c>
      <c r="E394" s="13" t="s">
        <v>1389</v>
      </c>
      <c r="F394" s="43" t="s">
        <v>1019</v>
      </c>
      <c r="G394" s="43" t="s">
        <v>224</v>
      </c>
      <c r="H394" s="8" t="s">
        <v>5</v>
      </c>
      <c r="I394" s="82" t="s">
        <v>276</v>
      </c>
      <c r="J394" s="129" t="s">
        <v>1362</v>
      </c>
      <c r="K394" s="14">
        <v>2.5</v>
      </c>
      <c r="L394" s="8" t="s">
        <v>1390</v>
      </c>
      <c r="M394" s="1" t="s">
        <v>1391</v>
      </c>
      <c r="N394" s="107" t="s">
        <v>1392</v>
      </c>
      <c r="O394" s="6">
        <v>45118</v>
      </c>
      <c r="P394" s="8">
        <f>IF(ISBLANK(Гарантии!$O394), "Дата не указана", YEAR(Гарантии!$O394))</f>
        <v>2023</v>
      </c>
      <c r="Q394" s="6" t="str">
        <f ca="1">IF(OR(Гарантии!$R394&gt;=TODAY(),Гарантии!$S394&gt;=TODAY(),Гарантии!$T394&gt;=TODAY(),Гарантии!$U394&gt;=TODAY(),Гарантии!$V394&gt;=TODAY(),Гарантии!$W394&gt;=TODAY(),Гарантии!$X394&gt;=TODAY(),Гарантии!$Z394&gt;=TODAY(),Гарантии!$AB394&gt;=TODAY(),Гарантии!$AD394&gt;=TODAY(),Гарантии!$AC394&gt;=TODAY(),Гарантии!$Y394&gt;=TODAY(),Гарантии!$AA394&gt;=TODAY()),"Действует", "Окончена")</f>
        <v>Действует</v>
      </c>
      <c r="R394" s="6"/>
      <c r="S394" s="6"/>
      <c r="T394" s="6"/>
      <c r="U394" s="6">
        <v>45849</v>
      </c>
      <c r="V394" s="6"/>
      <c r="W394" s="6"/>
      <c r="X394" s="6"/>
      <c r="Y394" s="6"/>
      <c r="Z394" s="6">
        <v>46945</v>
      </c>
      <c r="AA394" s="6">
        <v>45849</v>
      </c>
      <c r="AB394" s="6"/>
      <c r="AC394" s="6"/>
      <c r="AD394" s="6"/>
      <c r="AE394" s="153"/>
      <c r="AF394" s="153"/>
      <c r="AG394" s="156"/>
      <c r="AH394" s="155"/>
      <c r="AI394" s="33"/>
      <c r="AJ394" s="33"/>
      <c r="AK394" s="8"/>
      <c r="AL394" s="8" t="s">
        <v>1639</v>
      </c>
      <c r="AM394" s="8"/>
    </row>
    <row r="395" spans="1:39" ht="84">
      <c r="A395" s="13">
        <v>387</v>
      </c>
      <c r="B395" s="8"/>
      <c r="C395" s="41" t="s">
        <v>1007</v>
      </c>
      <c r="D395" s="13" t="s">
        <v>1017</v>
      </c>
      <c r="E395" s="13" t="s">
        <v>1393</v>
      </c>
      <c r="F395" s="43" t="s">
        <v>1019</v>
      </c>
      <c r="G395" s="43" t="s">
        <v>224</v>
      </c>
      <c r="H395" s="8" t="s">
        <v>5</v>
      </c>
      <c r="I395" s="82" t="s">
        <v>263</v>
      </c>
      <c r="J395" s="8" t="s">
        <v>1362</v>
      </c>
      <c r="K395" s="14">
        <v>7</v>
      </c>
      <c r="L395" s="8" t="s">
        <v>1394</v>
      </c>
      <c r="M395" s="1" t="s">
        <v>1391</v>
      </c>
      <c r="N395" s="107" t="s">
        <v>1395</v>
      </c>
      <c r="O395" s="6">
        <v>45188</v>
      </c>
      <c r="P395" s="8">
        <f>IF(ISBLANK(Гарантии!$O395), "Дата не указана", YEAR(Гарантии!$O395))</f>
        <v>2023</v>
      </c>
      <c r="Q395" s="6" t="str">
        <f ca="1">IF(OR(Гарантии!$R395&gt;=TODAY(),Гарантии!$S395&gt;=TODAY(),Гарантии!$T395&gt;=TODAY(),Гарантии!$U395&gt;=TODAY(),Гарантии!$V395&gt;=TODAY(),Гарантии!$W395&gt;=TODAY(),Гарантии!$X395&gt;=TODAY(),Гарантии!$Z395&gt;=TODAY(),Гарантии!$AB395&gt;=TODAY(),Гарантии!$AD395&gt;=TODAY(),Гарантии!$AC395&gt;=TODAY(),Гарантии!$Y395&gt;=TODAY(),Гарантии!$AA395&gt;=TODAY()),"Действует", "Окончена")</f>
        <v>Действует</v>
      </c>
      <c r="R395" s="6"/>
      <c r="S395" s="6"/>
      <c r="T395" s="6"/>
      <c r="U395" s="6">
        <v>45919</v>
      </c>
      <c r="V395" s="6"/>
      <c r="W395" s="6">
        <v>47380</v>
      </c>
      <c r="X395" s="6"/>
      <c r="Y395" s="6"/>
      <c r="Z395" s="6">
        <v>47015</v>
      </c>
      <c r="AA395" s="6">
        <v>45919</v>
      </c>
      <c r="AB395" s="6"/>
      <c r="AC395" s="6"/>
      <c r="AD395" s="6"/>
      <c r="AE395" s="153"/>
      <c r="AF395" s="153"/>
      <c r="AG395" s="156"/>
      <c r="AH395" s="155"/>
      <c r="AI395" s="33"/>
      <c r="AJ395" s="33"/>
      <c r="AK395" s="8"/>
      <c r="AL395" s="8" t="s">
        <v>1639</v>
      </c>
      <c r="AM395" s="8"/>
    </row>
    <row r="396" spans="1:39" ht="42">
      <c r="A396" s="13">
        <v>388</v>
      </c>
      <c r="B396" s="8"/>
      <c r="C396" s="41" t="s">
        <v>1007</v>
      </c>
      <c r="D396" s="13" t="s">
        <v>1008</v>
      </c>
      <c r="E396" s="124" t="s">
        <v>1396</v>
      </c>
      <c r="F396" s="43" t="s">
        <v>1366</v>
      </c>
      <c r="G396" s="43" t="s">
        <v>224</v>
      </c>
      <c r="H396" s="8" t="s">
        <v>5</v>
      </c>
      <c r="I396" s="82" t="s">
        <v>1397</v>
      </c>
      <c r="J396" s="129" t="s">
        <v>1362</v>
      </c>
      <c r="K396" s="14">
        <v>8.1329999999999991</v>
      </c>
      <c r="L396" s="126" t="s">
        <v>1398</v>
      </c>
      <c r="M396" s="1" t="s">
        <v>1084</v>
      </c>
      <c r="N396" s="107" t="s">
        <v>1399</v>
      </c>
      <c r="O396" s="6">
        <v>45253</v>
      </c>
      <c r="P396" s="8">
        <f>IF(ISBLANK(Гарантии!$O396), "Дата не указана", YEAR(Гарантии!$O396))</f>
        <v>2023</v>
      </c>
      <c r="Q396" s="6" t="str">
        <f ca="1">IF(OR(Гарантии!$R396&gt;=TODAY(),Гарантии!$S396&gt;=TODAY(),Гарантии!$T396&gt;=TODAY(),Гарантии!$U396&gt;=TODAY(),Гарантии!$V396&gt;=TODAY(),Гарантии!$W396&gt;=TODAY(),Гарантии!$X396&gt;=TODAY(),Гарантии!$Z396&gt;=TODAY(),Гарантии!$AB396&gt;=TODAY(),Гарантии!$AD396&gt;=TODAY(),Гарантии!$AC396&gt;=TODAY(),Гарантии!$Y396&gt;=TODAY(),Гарантии!$AA396&gt;=TODAY()),"Действует", "Окончена")</f>
        <v>Действует</v>
      </c>
      <c r="R396" s="6"/>
      <c r="S396" s="6"/>
      <c r="T396" s="6"/>
      <c r="U396" s="6">
        <v>45984</v>
      </c>
      <c r="V396" s="6"/>
      <c r="W396" s="6"/>
      <c r="X396" s="6">
        <v>45984</v>
      </c>
      <c r="Y396" s="6"/>
      <c r="Z396" s="6">
        <v>47080</v>
      </c>
      <c r="AA396" s="6">
        <v>45984</v>
      </c>
      <c r="AB396" s="6"/>
      <c r="AC396" s="6"/>
      <c r="AD396" s="6"/>
      <c r="AE396" s="153"/>
      <c r="AF396" s="153"/>
      <c r="AG396" s="156"/>
      <c r="AH396" s="155"/>
      <c r="AI396" s="33"/>
      <c r="AJ396" s="33"/>
      <c r="AK396" s="8"/>
      <c r="AL396" s="8" t="s">
        <v>1639</v>
      </c>
      <c r="AM396" s="8"/>
    </row>
    <row r="397" spans="1:39" ht="28">
      <c r="A397" s="13">
        <v>389</v>
      </c>
      <c r="B397" s="13"/>
      <c r="C397" s="13" t="s">
        <v>1007</v>
      </c>
      <c r="D397" s="8" t="s">
        <v>1008</v>
      </c>
      <c r="E397" s="13" t="s">
        <v>1400</v>
      </c>
      <c r="F397" s="43" t="s">
        <v>1019</v>
      </c>
      <c r="G397" s="43" t="s">
        <v>224</v>
      </c>
      <c r="H397" s="8" t="s">
        <v>6</v>
      </c>
      <c r="I397" s="82" t="s">
        <v>235</v>
      </c>
      <c r="J397" s="8" t="s">
        <v>1362</v>
      </c>
      <c r="K397" s="14">
        <v>7.6520000000000001</v>
      </c>
      <c r="L397" s="8" t="s">
        <v>1401</v>
      </c>
      <c r="M397" s="1" t="s">
        <v>1071</v>
      </c>
      <c r="N397" s="34" t="s">
        <v>1402</v>
      </c>
      <c r="O397" s="6">
        <v>45156</v>
      </c>
      <c r="P397" s="8">
        <f>IF(ISBLANK(Гарантии!$O397), "Дата не указана", YEAR(Гарантии!$O397))</f>
        <v>2023</v>
      </c>
      <c r="Q397" s="6" t="str">
        <f ca="1">IF(OR(Гарантии!$R397&gt;=TODAY(),Гарантии!$S397&gt;=TODAY(),Гарантии!$T397&gt;=TODAY(),Гарантии!$U397&gt;=TODAY(),Гарантии!$V397&gt;=TODAY(),Гарантии!$W397&gt;=TODAY(),Гарантии!$X397&gt;=TODAY(),Гарантии!$Z397&gt;=TODAY(),Гарантии!$AB397&gt;=TODAY(),Гарантии!$AD397&gt;=TODAY(),Гарантии!$AC397&gt;=TODAY(),Гарантии!$Y397&gt;=TODAY(),Гарантии!$AA397&gt;=TODAY()),"Действует", "Окончена")</f>
        <v>Действует</v>
      </c>
      <c r="R397" s="6"/>
      <c r="S397" s="6"/>
      <c r="T397" s="6"/>
      <c r="U397" s="6">
        <v>45887</v>
      </c>
      <c r="V397" s="6"/>
      <c r="W397" s="6"/>
      <c r="X397" s="6"/>
      <c r="Y397" s="6"/>
      <c r="Z397" s="6">
        <v>46983</v>
      </c>
      <c r="AA397" s="6">
        <v>45887</v>
      </c>
      <c r="AB397" s="6"/>
      <c r="AC397" s="6"/>
      <c r="AD397" s="6"/>
      <c r="AE397" s="153"/>
      <c r="AF397" s="153"/>
      <c r="AG397" s="156"/>
      <c r="AH397" s="155"/>
      <c r="AI397" s="33"/>
      <c r="AJ397" s="33"/>
      <c r="AK397" s="8"/>
      <c r="AL397" s="8" t="s">
        <v>1639</v>
      </c>
      <c r="AM397" s="8"/>
    </row>
    <row r="398" spans="1:39" ht="28">
      <c r="A398" s="13">
        <v>390</v>
      </c>
      <c r="B398" s="13"/>
      <c r="C398" s="41" t="s">
        <v>1007</v>
      </c>
      <c r="D398" s="8" t="s">
        <v>1008</v>
      </c>
      <c r="E398" s="13" t="s">
        <v>1079</v>
      </c>
      <c r="F398" s="43" t="s">
        <v>1403</v>
      </c>
      <c r="G398" s="43" t="s">
        <v>224</v>
      </c>
      <c r="H398" s="8" t="s">
        <v>6</v>
      </c>
      <c r="I398" s="82" t="s">
        <v>1623</v>
      </c>
      <c r="J398" s="8" t="s">
        <v>1362</v>
      </c>
      <c r="K398" s="14">
        <v>6</v>
      </c>
      <c r="L398" s="129" t="s">
        <v>1080</v>
      </c>
      <c r="M398" s="8" t="s">
        <v>1078</v>
      </c>
      <c r="N398" s="8" t="s">
        <v>1081</v>
      </c>
      <c r="O398" s="6">
        <v>45197</v>
      </c>
      <c r="P398" s="8">
        <f>IF(ISBLANK(Гарантии!$O398), "Дата не указана", YEAR(Гарантии!$O398))</f>
        <v>2023</v>
      </c>
      <c r="Q398" s="6" t="str">
        <f ca="1">IF(OR(Гарантии!$R398&gt;=TODAY(),Гарантии!$S398&gt;=TODAY(),Гарантии!$T398&gt;=TODAY(),Гарантии!$U398&gt;=TODAY(),Гарантии!$V398&gt;=TODAY(),Гарантии!$W398&gt;=TODAY(),Гарантии!$X398&gt;=TODAY(),Гарантии!$Z398&gt;=TODAY(),Гарантии!$AB398&gt;=TODAY(),Гарантии!$AD398&gt;=TODAY(),Гарантии!$AC398&gt;=TODAY(),Гарантии!$Y398&gt;=TODAY(),Гарантии!$AA398&gt;=TODAY()),"Действует", "Окончена")</f>
        <v>Действует</v>
      </c>
      <c r="R398" s="6"/>
      <c r="S398" s="6"/>
      <c r="T398" s="6"/>
      <c r="U398" s="6">
        <v>45928</v>
      </c>
      <c r="V398" s="6"/>
      <c r="W398" s="6"/>
      <c r="X398" s="6"/>
      <c r="Y398" s="6"/>
      <c r="Z398" s="6">
        <v>47024</v>
      </c>
      <c r="AA398" s="6">
        <v>45928</v>
      </c>
      <c r="AB398" s="6"/>
      <c r="AC398" s="6"/>
      <c r="AD398" s="6"/>
      <c r="AE398" s="153"/>
      <c r="AF398" s="153"/>
      <c r="AG398" s="156"/>
      <c r="AH398" s="155"/>
      <c r="AI398" s="33"/>
      <c r="AJ398" s="33"/>
      <c r="AK398" s="8"/>
      <c r="AL398" s="8" t="s">
        <v>1639</v>
      </c>
      <c r="AM398" s="8"/>
    </row>
    <row r="399" spans="1:39" ht="30">
      <c r="A399" s="13">
        <v>391</v>
      </c>
      <c r="B399" s="13"/>
      <c r="C399" s="41" t="s">
        <v>1073</v>
      </c>
      <c r="D399" s="8" t="s">
        <v>1008</v>
      </c>
      <c r="E399" s="13" t="s">
        <v>1404</v>
      </c>
      <c r="F399" s="43" t="s">
        <v>1403</v>
      </c>
      <c r="G399" s="43" t="s">
        <v>224</v>
      </c>
      <c r="H399" s="8" t="s">
        <v>6</v>
      </c>
      <c r="I399" s="82" t="s">
        <v>1622</v>
      </c>
      <c r="J399" s="129" t="s">
        <v>1362</v>
      </c>
      <c r="K399" s="14">
        <v>1</v>
      </c>
      <c r="L399" s="108" t="s">
        <v>1077</v>
      </c>
      <c r="M399" s="8" t="s">
        <v>1078</v>
      </c>
      <c r="N399" s="8" t="s">
        <v>1405</v>
      </c>
      <c r="O399" s="6">
        <v>45197</v>
      </c>
      <c r="P399" s="8">
        <f>IF(ISBLANK(Гарантии!$O399), "Дата не указана", YEAR(Гарантии!$O399))</f>
        <v>2023</v>
      </c>
      <c r="Q399" s="6" t="str">
        <f ca="1">IF(OR(Гарантии!$R399&gt;=TODAY(),Гарантии!$S399&gt;=TODAY(),Гарантии!$T399&gt;=TODAY(),Гарантии!$U399&gt;=TODAY(),Гарантии!$V399&gt;=TODAY(),Гарантии!$W399&gt;=TODAY(),Гарантии!$X399&gt;=TODAY(),Гарантии!$Z399&gt;=TODAY(),Гарантии!$AB399&gt;=TODAY(),Гарантии!$AD399&gt;=TODAY(),Гарантии!$AC399&gt;=TODAY(),Гарантии!$Y399&gt;=TODAY(),Гарантии!$AA399&gt;=TODAY()),"Действует", "Окончена")</f>
        <v>Действует</v>
      </c>
      <c r="R399" s="6"/>
      <c r="S399" s="6"/>
      <c r="T399" s="6"/>
      <c r="U399" s="6">
        <v>45928</v>
      </c>
      <c r="V399" s="6"/>
      <c r="W399" s="6"/>
      <c r="X399" s="6"/>
      <c r="Y399" s="6"/>
      <c r="Z399" s="6">
        <v>47024</v>
      </c>
      <c r="AA399" s="6">
        <v>45928</v>
      </c>
      <c r="AB399" s="6"/>
      <c r="AC399" s="6"/>
      <c r="AD399" s="6"/>
      <c r="AE399" s="153"/>
      <c r="AF399" s="153"/>
      <c r="AG399" s="156"/>
      <c r="AH399" s="155"/>
      <c r="AI399" s="33"/>
      <c r="AJ399" s="33"/>
      <c r="AK399" s="8"/>
      <c r="AL399" s="8" t="s">
        <v>1639</v>
      </c>
      <c r="AM399" s="8"/>
    </row>
    <row r="400" spans="1:39" ht="28">
      <c r="A400" s="13">
        <v>392</v>
      </c>
      <c r="B400" s="13"/>
      <c r="C400" s="13" t="s">
        <v>1007</v>
      </c>
      <c r="D400" s="13" t="s">
        <v>1017</v>
      </c>
      <c r="E400" s="13" t="s">
        <v>1406</v>
      </c>
      <c r="F400" s="43" t="s">
        <v>1019</v>
      </c>
      <c r="G400" s="43" t="s">
        <v>224</v>
      </c>
      <c r="H400" s="8" t="s">
        <v>6</v>
      </c>
      <c r="I400" s="82" t="s">
        <v>276</v>
      </c>
      <c r="J400" s="129" t="s">
        <v>1025</v>
      </c>
      <c r="K400" s="14">
        <v>7</v>
      </c>
      <c r="L400" s="8" t="s">
        <v>1407</v>
      </c>
      <c r="M400" s="1" t="s">
        <v>1071</v>
      </c>
      <c r="N400" s="34" t="s">
        <v>1408</v>
      </c>
      <c r="O400" s="6">
        <v>45218</v>
      </c>
      <c r="P400" s="8">
        <f>IF(ISBLANK(Гарантии!$O400), "Дата не указана", YEAR(Гарантии!$O400))</f>
        <v>2023</v>
      </c>
      <c r="Q400" s="6" t="str">
        <f ca="1">IF(OR(Гарантии!$R400&gt;=TODAY(),Гарантии!$S400&gt;=TODAY(),Гарантии!$T400&gt;=TODAY(),Гарантии!$U400&gt;=TODAY(),Гарантии!$V400&gt;=TODAY(),Гарантии!$W400&gt;=TODAY(),Гарантии!$X400&gt;=TODAY(),Гарантии!$Z400&gt;=TODAY(),Гарантии!$AB400&gt;=TODAY(),Гарантии!$AD400&gt;=TODAY(),Гарантии!$AC400&gt;=TODAY(),Гарантии!$Y400&gt;=TODAY(),Гарантии!$AA400&gt;=TODAY()),"Действует", "Окончена")</f>
        <v>Действует</v>
      </c>
      <c r="R400" s="6"/>
      <c r="S400" s="6"/>
      <c r="T400" s="6"/>
      <c r="U400" s="6">
        <v>46679</v>
      </c>
      <c r="V400" s="6"/>
      <c r="W400" s="6"/>
      <c r="X400" s="6"/>
      <c r="Y400" s="6"/>
      <c r="Z400" s="6">
        <v>47045</v>
      </c>
      <c r="AA400" s="6">
        <v>45949</v>
      </c>
      <c r="AB400" s="6">
        <v>45584</v>
      </c>
      <c r="AC400" s="6"/>
      <c r="AD400" s="6"/>
      <c r="AE400" s="153"/>
      <c r="AF400" s="153"/>
      <c r="AG400" s="156"/>
      <c r="AH400" s="155"/>
      <c r="AI400" s="33"/>
      <c r="AJ400" s="33"/>
      <c r="AK400" s="8"/>
      <c r="AL400" s="8" t="s">
        <v>1639</v>
      </c>
      <c r="AM400" s="8"/>
    </row>
    <row r="401" spans="1:39" ht="28">
      <c r="A401" s="13">
        <v>393</v>
      </c>
      <c r="B401" s="13"/>
      <c r="C401" s="13" t="s">
        <v>1007</v>
      </c>
      <c r="D401" s="8" t="s">
        <v>1008</v>
      </c>
      <c r="E401" s="13" t="s">
        <v>1416</v>
      </c>
      <c r="F401" s="43" t="s">
        <v>227</v>
      </c>
      <c r="G401" s="43" t="s">
        <v>224</v>
      </c>
      <c r="H401" s="8" t="s">
        <v>30</v>
      </c>
      <c r="I401" s="82" t="s">
        <v>105</v>
      </c>
      <c r="J401" s="8" t="s">
        <v>1362</v>
      </c>
      <c r="K401" s="14">
        <v>1.67</v>
      </c>
      <c r="L401" s="8" t="s">
        <v>1417</v>
      </c>
      <c r="M401" s="1" t="s">
        <v>1127</v>
      </c>
      <c r="N401" s="34" t="s">
        <v>1418</v>
      </c>
      <c r="O401" s="6">
        <v>45086</v>
      </c>
      <c r="P401" s="8">
        <f>IF(ISBLANK(Гарантии!$O401), "Дата не указана", YEAR(Гарантии!$O401))</f>
        <v>2023</v>
      </c>
      <c r="Q401" s="6" t="str">
        <f ca="1">IF(OR(Гарантии!$R401&gt;=TODAY(),Гарантии!$S401&gt;=TODAY(),Гарантии!$T401&gt;=TODAY(),Гарантии!$U401&gt;=TODAY(),Гарантии!$V401&gt;=TODAY(),Гарантии!$W401&gt;=TODAY(),Гарантии!$X401&gt;=TODAY(),Гарантии!$Z401&gt;=TODAY(),Гарантии!$AB401&gt;=TODAY(),Гарантии!$AD401&gt;=TODAY(),Гарантии!$AC401&gt;=TODAY(),Гарантии!$Y401&gt;=TODAY(),Гарантии!$AA401&gt;=TODAY()),"Действует", "Окончена")</f>
        <v>Действует</v>
      </c>
      <c r="R401" s="6"/>
      <c r="S401" s="6"/>
      <c r="T401" s="6"/>
      <c r="U401" s="6">
        <v>45817</v>
      </c>
      <c r="V401" s="6"/>
      <c r="W401" s="6"/>
      <c r="X401" s="6"/>
      <c r="Y401" s="6"/>
      <c r="Z401" s="6">
        <v>46913</v>
      </c>
      <c r="AA401" s="6">
        <v>45817</v>
      </c>
      <c r="AB401" s="6"/>
      <c r="AC401" s="6"/>
      <c r="AD401" s="6"/>
      <c r="AE401" s="153"/>
      <c r="AF401" s="153"/>
      <c r="AG401" s="156"/>
      <c r="AH401" s="155"/>
      <c r="AI401" s="33"/>
      <c r="AJ401" s="33"/>
      <c r="AK401" s="8"/>
      <c r="AL401" s="8" t="s">
        <v>1640</v>
      </c>
      <c r="AM401" s="8"/>
    </row>
    <row r="402" spans="1:39" ht="28">
      <c r="A402" s="13">
        <v>394</v>
      </c>
      <c r="B402" s="13"/>
      <c r="C402" s="13" t="s">
        <v>1007</v>
      </c>
      <c r="D402" s="13" t="s">
        <v>1017</v>
      </c>
      <c r="E402" s="13" t="s">
        <v>1419</v>
      </c>
      <c r="F402" s="43" t="s">
        <v>1019</v>
      </c>
      <c r="G402" s="43" t="s">
        <v>224</v>
      </c>
      <c r="H402" s="8" t="s">
        <v>30</v>
      </c>
      <c r="I402" s="82" t="s">
        <v>238</v>
      </c>
      <c r="J402" s="41" t="s">
        <v>1025</v>
      </c>
      <c r="K402" s="14">
        <v>2</v>
      </c>
      <c r="L402" s="8" t="s">
        <v>1420</v>
      </c>
      <c r="M402" s="1" t="s">
        <v>1421</v>
      </c>
      <c r="N402" s="34" t="s">
        <v>1422</v>
      </c>
      <c r="O402" s="6">
        <v>45180</v>
      </c>
      <c r="P402" s="8">
        <f>IF(ISBLANK(Гарантии!$O402), "Дата не указана", YEAR(Гарантии!$O402))</f>
        <v>2023</v>
      </c>
      <c r="Q402" s="6" t="str">
        <f ca="1">IF(OR(Гарантии!$R402&gt;=TODAY(),Гарантии!$S402&gt;=TODAY(),Гарантии!$T402&gt;=TODAY(),Гарантии!$U402&gt;=TODAY(),Гарантии!$V402&gt;=TODAY(),Гарантии!$W402&gt;=TODAY(),Гарантии!$X402&gt;=TODAY(),Гарантии!$Z402&gt;=TODAY(),Гарантии!$AB402&gt;=TODAY(),Гарантии!$AD402&gt;=TODAY(),Гарантии!$AC402&gt;=TODAY(),Гарантии!$Y402&gt;=TODAY(),Гарантии!$AA402&gt;=TODAY()),"Действует", "Окончена")</f>
        <v>Действует</v>
      </c>
      <c r="R402" s="6"/>
      <c r="S402" s="6"/>
      <c r="T402" s="6"/>
      <c r="U402" s="6">
        <v>46641</v>
      </c>
      <c r="V402" s="6"/>
      <c r="W402" s="6">
        <v>47372</v>
      </c>
      <c r="X402" s="6"/>
      <c r="Y402" s="6"/>
      <c r="Z402" s="6">
        <v>48833</v>
      </c>
      <c r="AA402" s="6">
        <v>45911</v>
      </c>
      <c r="AB402" s="6">
        <v>45546</v>
      </c>
      <c r="AC402" s="6"/>
      <c r="AD402" s="6"/>
      <c r="AE402" s="153"/>
      <c r="AF402" s="153"/>
      <c r="AG402" s="156"/>
      <c r="AH402" s="155"/>
      <c r="AI402" s="33"/>
      <c r="AJ402" s="33"/>
      <c r="AK402" s="8"/>
      <c r="AL402" s="8" t="s">
        <v>1640</v>
      </c>
      <c r="AM402" s="8"/>
    </row>
    <row r="403" spans="1:39" ht="28">
      <c r="A403" s="13">
        <v>395</v>
      </c>
      <c r="B403" s="13"/>
      <c r="C403" s="13" t="s">
        <v>1007</v>
      </c>
      <c r="D403" s="8" t="s">
        <v>1008</v>
      </c>
      <c r="E403" s="13" t="s">
        <v>1409</v>
      </c>
      <c r="F403" s="43" t="s">
        <v>1366</v>
      </c>
      <c r="G403" s="43" t="s">
        <v>224</v>
      </c>
      <c r="H403" s="8" t="s">
        <v>30</v>
      </c>
      <c r="I403" s="82" t="s">
        <v>105</v>
      </c>
      <c r="J403" s="8" t="s">
        <v>1362</v>
      </c>
      <c r="K403" s="14">
        <v>2.6989999999999998</v>
      </c>
      <c r="L403" s="8" t="s">
        <v>1410</v>
      </c>
      <c r="M403" s="1" t="s">
        <v>1411</v>
      </c>
      <c r="N403" s="34" t="s">
        <v>1412</v>
      </c>
      <c r="O403" s="6">
        <v>45275</v>
      </c>
      <c r="P403" s="8">
        <f>IF(ISBLANK(Гарантии!$O403), "Дата не указана", YEAR(Гарантии!$O403))</f>
        <v>2023</v>
      </c>
      <c r="Q403" s="6" t="str">
        <f ca="1">IF(OR(Гарантии!$R403&gt;=TODAY(),Гарантии!$S403&gt;=TODAY(),Гарантии!$T403&gt;=TODAY(),Гарантии!$U403&gt;=TODAY(),Гарантии!$V403&gt;=TODAY(),Гарантии!$W403&gt;=TODAY(),Гарантии!$X403&gt;=TODAY(),Гарантии!$Z403&gt;=TODAY(),Гарантии!$AB403&gt;=TODAY(),Гарантии!$AD403&gt;=TODAY(),Гарантии!$AC403&gt;=TODAY(),Гарантии!$Y403&gt;=TODAY(),Гарантии!$AA403&gt;=TODAY()),"Действует", "Окончена")</f>
        <v>Действует</v>
      </c>
      <c r="R403" s="6"/>
      <c r="S403" s="6"/>
      <c r="T403" s="6"/>
      <c r="U403" s="6">
        <v>46006</v>
      </c>
      <c r="V403" s="6"/>
      <c r="W403" s="6"/>
      <c r="X403" s="6"/>
      <c r="Y403" s="6"/>
      <c r="Z403" s="6">
        <v>47102</v>
      </c>
      <c r="AA403" s="6">
        <v>46006</v>
      </c>
      <c r="AB403" s="6"/>
      <c r="AC403" s="6"/>
      <c r="AD403" s="6"/>
      <c r="AE403" s="153"/>
      <c r="AF403" s="153"/>
      <c r="AG403" s="156"/>
      <c r="AH403" s="155"/>
      <c r="AI403" s="33"/>
      <c r="AJ403" s="33"/>
      <c r="AK403" s="8"/>
      <c r="AL403" s="8" t="s">
        <v>1640</v>
      </c>
      <c r="AM403" s="8"/>
    </row>
    <row r="404" spans="1:39" ht="28">
      <c r="A404" s="13">
        <v>396</v>
      </c>
      <c r="B404" s="13"/>
      <c r="C404" s="13" t="s">
        <v>1007</v>
      </c>
      <c r="D404" s="13" t="s">
        <v>1017</v>
      </c>
      <c r="E404" s="13" t="s">
        <v>1413</v>
      </c>
      <c r="F404" s="43" t="s">
        <v>1366</v>
      </c>
      <c r="G404" s="43" t="s">
        <v>224</v>
      </c>
      <c r="H404" s="8" t="s">
        <v>30</v>
      </c>
      <c r="I404" s="82" t="s">
        <v>238</v>
      </c>
      <c r="J404" s="8" t="s">
        <v>1025</v>
      </c>
      <c r="K404" s="14">
        <v>2</v>
      </c>
      <c r="L404" s="12" t="s">
        <v>1414</v>
      </c>
      <c r="M404" s="1" t="s">
        <v>1011</v>
      </c>
      <c r="N404" s="34" t="s">
        <v>1415</v>
      </c>
      <c r="O404" s="6">
        <v>45240</v>
      </c>
      <c r="P404" s="8">
        <f>IF(ISBLANK(Гарантии!$O404), "Дата не указана", YEAR(Гарантии!$O404))</f>
        <v>2023</v>
      </c>
      <c r="Q404" s="6" t="str">
        <f ca="1">IF(OR(Гарантии!$R404&gt;=TODAY(),Гарантии!$S404&gt;=TODAY(),Гарантии!$T404&gt;=TODAY(),Гарантии!$U404&gt;=TODAY(),Гарантии!$V404&gt;=TODAY(),Гарантии!$W404&gt;=TODAY(),Гарантии!$X404&gt;=TODAY(),Гарантии!$Z404&gt;=TODAY(),Гарантии!$AB404&gt;=TODAY(),Гарантии!$AD404&gt;=TODAY(),Гарантии!$AC404&gt;=TODAY(),Гарантии!$Y404&gt;=TODAY(),Гарантии!$AA404&gt;=TODAY()),"Действует", "Окончена")</f>
        <v>Действует</v>
      </c>
      <c r="R404" s="6"/>
      <c r="S404" s="6"/>
      <c r="T404" s="6"/>
      <c r="U404" s="6">
        <v>47432</v>
      </c>
      <c r="V404" s="6"/>
      <c r="W404" s="6"/>
      <c r="X404" s="6"/>
      <c r="Y404" s="6"/>
      <c r="Z404" s="6">
        <v>47067</v>
      </c>
      <c r="AA404" s="6">
        <v>45971</v>
      </c>
      <c r="AB404" s="6">
        <v>45606</v>
      </c>
      <c r="AC404" s="6"/>
      <c r="AD404" s="6"/>
      <c r="AE404" s="153"/>
      <c r="AF404" s="153"/>
      <c r="AG404" s="156"/>
      <c r="AH404" s="155"/>
      <c r="AI404" s="33"/>
      <c r="AJ404" s="33"/>
      <c r="AK404" s="8"/>
      <c r="AL404" s="8" t="s">
        <v>1640</v>
      </c>
      <c r="AM404" s="8"/>
    </row>
    <row r="405" spans="1:39" ht="28">
      <c r="A405" s="13">
        <v>397</v>
      </c>
      <c r="B405" s="8"/>
      <c r="C405" s="41" t="s">
        <v>1007</v>
      </c>
      <c r="D405" s="8" t="s">
        <v>1008</v>
      </c>
      <c r="E405" s="13" t="s">
        <v>1423</v>
      </c>
      <c r="F405" s="43" t="s">
        <v>1370</v>
      </c>
      <c r="G405" s="43" t="s">
        <v>224</v>
      </c>
      <c r="H405" s="8" t="s">
        <v>31</v>
      </c>
      <c r="I405" s="82" t="s">
        <v>1424</v>
      </c>
      <c r="J405" s="8" t="s">
        <v>1362</v>
      </c>
      <c r="K405" s="14">
        <v>1.8</v>
      </c>
      <c r="L405" s="8" t="s">
        <v>1425</v>
      </c>
      <c r="M405" s="1" t="s">
        <v>1051</v>
      </c>
      <c r="N405" s="34" t="s">
        <v>1426</v>
      </c>
      <c r="O405" s="6">
        <v>45156</v>
      </c>
      <c r="P405" s="8">
        <f>IF(ISBLANK(Гарантии!$O405), "Дата не указана", YEAR(Гарантии!$O405))</f>
        <v>2023</v>
      </c>
      <c r="Q405" s="6" t="str">
        <f ca="1">IF(OR(Гарантии!$R405&gt;=TODAY(),Гарантии!$S405&gt;=TODAY(),Гарантии!$T405&gt;=TODAY(),Гарантии!$U405&gt;=TODAY(),Гарантии!$V405&gt;=TODAY(),Гарантии!$W405&gt;=TODAY(),Гарантии!$X405&gt;=TODAY(),Гарантии!$Z405&gt;=TODAY(),Гарантии!$AB405&gt;=TODAY(),Гарантии!$AD405&gt;=TODAY(),Гарантии!$AC405&gt;=TODAY(),Гарантии!$Y405&gt;=TODAY(),Гарантии!$AA405&gt;=TODAY()),"Действует", "Окончена")</f>
        <v>Действует</v>
      </c>
      <c r="R405" s="6"/>
      <c r="S405" s="6"/>
      <c r="T405" s="6"/>
      <c r="U405" s="6">
        <v>45887</v>
      </c>
      <c r="V405" s="6"/>
      <c r="W405" s="6"/>
      <c r="X405" s="6"/>
      <c r="Y405" s="6"/>
      <c r="Z405" s="6">
        <v>46983</v>
      </c>
      <c r="AA405" s="6">
        <v>45887</v>
      </c>
      <c r="AB405" s="6"/>
      <c r="AC405" s="6"/>
      <c r="AD405" s="6"/>
      <c r="AE405" s="153"/>
      <c r="AF405" s="153"/>
      <c r="AG405" s="156"/>
      <c r="AH405" s="155"/>
      <c r="AI405" s="33"/>
      <c r="AJ405" s="33"/>
      <c r="AK405" s="8"/>
      <c r="AL405" s="8" t="s">
        <v>80</v>
      </c>
      <c r="AM405" s="8"/>
    </row>
    <row r="406" spans="1:39" ht="56">
      <c r="A406" s="13">
        <v>398</v>
      </c>
      <c r="B406" s="8" t="s">
        <v>815</v>
      </c>
      <c r="C406" s="8" t="s">
        <v>1016</v>
      </c>
      <c r="D406" s="13" t="s">
        <v>1017</v>
      </c>
      <c r="E406" s="13" t="s">
        <v>1427</v>
      </c>
      <c r="F406" s="43" t="s">
        <v>1370</v>
      </c>
      <c r="G406" s="43" t="s">
        <v>224</v>
      </c>
      <c r="H406" s="8" t="s">
        <v>31</v>
      </c>
      <c r="I406" s="82" t="s">
        <v>254</v>
      </c>
      <c r="J406" s="41" t="s">
        <v>1092</v>
      </c>
      <c r="K406" s="14">
        <v>9.5500000000000007</v>
      </c>
      <c r="L406" s="8" t="s">
        <v>1621</v>
      </c>
      <c r="M406" s="1" t="s">
        <v>1428</v>
      </c>
      <c r="N406" s="34" t="s">
        <v>1429</v>
      </c>
      <c r="O406" s="6">
        <v>45226</v>
      </c>
      <c r="P406" s="8">
        <f>IF(ISBLANK(Гарантии!$O406), "Дата не указана", YEAR(Гарантии!$O406))</f>
        <v>2023</v>
      </c>
      <c r="Q406" s="6" t="str">
        <f ca="1">IF(OR(Гарантии!$R406&gt;=TODAY(),Гарантии!$S406&gt;=TODAY(),Гарантии!$T406&gt;=TODAY(),Гарантии!$U406&gt;=TODAY(),Гарантии!$V406&gt;=TODAY(),Гарантии!$W406&gt;=TODAY(),Гарантии!$X406&gt;=TODAY(),Гарантии!$Z406&gt;=TODAY(),Гарантии!$AB406&gt;=TODAY(),Гарантии!$AD406&gt;=TODAY(),Гарантии!$AC406&gt;=TODAY(),Гарантии!$Y406&gt;=TODAY(),Гарантии!$AA406&gt;=TODAY()),"Действует", "Окончена")</f>
        <v>Действует</v>
      </c>
      <c r="R406" s="6"/>
      <c r="S406" s="6"/>
      <c r="T406" s="6"/>
      <c r="U406" s="6">
        <v>46687</v>
      </c>
      <c r="V406" s="6"/>
      <c r="W406" s="6"/>
      <c r="X406" s="6"/>
      <c r="Y406" s="6"/>
      <c r="Z406" s="6">
        <v>47053</v>
      </c>
      <c r="AA406" s="6">
        <v>45957</v>
      </c>
      <c r="AB406" s="6">
        <v>45592</v>
      </c>
      <c r="AC406" s="6"/>
      <c r="AD406" s="6"/>
      <c r="AE406" s="153"/>
      <c r="AF406" s="153"/>
      <c r="AG406" s="156"/>
      <c r="AH406" s="155"/>
      <c r="AI406" s="33"/>
      <c r="AJ406" s="33"/>
      <c r="AK406" s="8"/>
      <c r="AL406" s="8" t="s">
        <v>80</v>
      </c>
      <c r="AM406" s="8"/>
    </row>
    <row r="407" spans="1:39" ht="28">
      <c r="A407" s="13">
        <v>399</v>
      </c>
      <c r="B407" s="8"/>
      <c r="C407" s="41" t="s">
        <v>1007</v>
      </c>
      <c r="D407" s="8" t="s">
        <v>1008</v>
      </c>
      <c r="E407" s="13" t="s">
        <v>1430</v>
      </c>
      <c r="F407" s="43" t="s">
        <v>1370</v>
      </c>
      <c r="G407" s="43" t="s">
        <v>224</v>
      </c>
      <c r="H407" s="8" t="s">
        <v>7</v>
      </c>
      <c r="I407" s="82" t="s">
        <v>132</v>
      </c>
      <c r="J407" s="8" t="s">
        <v>1362</v>
      </c>
      <c r="K407" s="14">
        <v>3.51</v>
      </c>
      <c r="L407" s="8" t="s">
        <v>1431</v>
      </c>
      <c r="M407" s="1" t="s">
        <v>1051</v>
      </c>
      <c r="N407" s="34" t="s">
        <v>1432</v>
      </c>
      <c r="O407" s="6">
        <v>45153</v>
      </c>
      <c r="P407" s="8">
        <f>IF(ISBLANK(Гарантии!$O407), "Дата не указана", YEAR(Гарантии!$O407))</f>
        <v>2023</v>
      </c>
      <c r="Q407" s="6" t="str">
        <f ca="1">IF(OR(Гарантии!$R407&gt;=TODAY(),Гарантии!$S407&gt;=TODAY(),Гарантии!$T407&gt;=TODAY(),Гарантии!$U407&gt;=TODAY(),Гарантии!$V407&gt;=TODAY(),Гарантии!$W407&gt;=TODAY(),Гарантии!$X407&gt;=TODAY(),Гарантии!$Z407&gt;=TODAY(),Гарантии!$AB407&gt;=TODAY(),Гарантии!$AD407&gt;=TODAY(),Гарантии!$AC407&gt;=TODAY(),Гарантии!$Y407&gt;=TODAY(),Гарантии!$AA407&gt;=TODAY()),"Действует", "Окончена")</f>
        <v>Действует</v>
      </c>
      <c r="R407" s="6"/>
      <c r="S407" s="6"/>
      <c r="T407" s="6"/>
      <c r="U407" s="6">
        <v>45884</v>
      </c>
      <c r="V407" s="6"/>
      <c r="W407" s="6">
        <v>47345</v>
      </c>
      <c r="X407" s="6"/>
      <c r="Y407" s="6"/>
      <c r="Z407" s="6">
        <v>46980</v>
      </c>
      <c r="AA407" s="6">
        <v>45884</v>
      </c>
      <c r="AB407" s="6"/>
      <c r="AC407" s="6"/>
      <c r="AD407" s="6"/>
      <c r="AE407" s="153"/>
      <c r="AF407" s="153"/>
      <c r="AG407" s="156"/>
      <c r="AH407" s="155"/>
      <c r="AI407" s="33"/>
      <c r="AJ407" s="33"/>
      <c r="AK407" s="8"/>
      <c r="AL407" s="8" t="s">
        <v>199</v>
      </c>
      <c r="AM407" s="8"/>
    </row>
    <row r="408" spans="1:39" ht="28">
      <c r="A408" s="13">
        <v>400</v>
      </c>
      <c r="B408" s="127"/>
      <c r="C408" s="41" t="s">
        <v>1007</v>
      </c>
      <c r="D408" s="8" t="s">
        <v>1008</v>
      </c>
      <c r="E408" s="13" t="s">
        <v>1437</v>
      </c>
      <c r="F408" s="43" t="s">
        <v>227</v>
      </c>
      <c r="G408" s="127" t="s">
        <v>224</v>
      </c>
      <c r="H408" s="127" t="s">
        <v>57</v>
      </c>
      <c r="I408" s="82" t="s">
        <v>1438</v>
      </c>
      <c r="J408" s="8" t="s">
        <v>1362</v>
      </c>
      <c r="K408" s="35">
        <v>5</v>
      </c>
      <c r="L408" s="8" t="s">
        <v>1439</v>
      </c>
      <c r="M408" s="1" t="s">
        <v>1022</v>
      </c>
      <c r="N408" s="34" t="s">
        <v>1440</v>
      </c>
      <c r="O408" s="6">
        <v>45135</v>
      </c>
      <c r="P408" s="8">
        <f>IF(ISBLANK(Гарантии!$O408), "Дата не указана", YEAR(Гарантии!$O408))</f>
        <v>2023</v>
      </c>
      <c r="Q408" s="6" t="str">
        <f ca="1">IF(OR(Гарантии!$R408&gt;=TODAY(),Гарантии!$S408&gt;=TODAY(),Гарантии!$T408&gt;=TODAY(),Гарантии!$U408&gt;=TODAY(),Гарантии!$V408&gt;=TODAY(),Гарантии!$W408&gt;=TODAY(),Гарантии!$X408&gt;=TODAY(),Гарантии!$Z408&gt;=TODAY(),Гарантии!$AB408&gt;=TODAY(),Гарантии!$AD408&gt;=TODAY(),Гарантии!$AC408&gt;=TODAY(),Гарантии!$Y408&gt;=TODAY(),Гарантии!$AA408&gt;=TODAY()),"Действует", "Окончена")</f>
        <v>Действует</v>
      </c>
      <c r="R408" s="6"/>
      <c r="S408" s="6"/>
      <c r="T408" s="6"/>
      <c r="U408" s="6">
        <v>45866</v>
      </c>
      <c r="V408" s="6"/>
      <c r="W408" s="6">
        <v>47327</v>
      </c>
      <c r="X408" s="6">
        <v>46962</v>
      </c>
      <c r="Y408" s="6"/>
      <c r="Z408" s="6">
        <v>46962</v>
      </c>
      <c r="AA408" s="6">
        <v>45866</v>
      </c>
      <c r="AB408" s="6"/>
      <c r="AC408" s="6"/>
      <c r="AD408" s="6"/>
      <c r="AE408" s="153"/>
      <c r="AF408" s="153"/>
      <c r="AG408" s="156"/>
      <c r="AH408" s="155"/>
      <c r="AI408" s="33"/>
      <c r="AJ408" s="33"/>
      <c r="AK408" s="8"/>
      <c r="AL408" s="8" t="s">
        <v>77</v>
      </c>
      <c r="AM408" s="8"/>
    </row>
    <row r="409" spans="1:39" ht="28">
      <c r="A409" s="13">
        <v>401</v>
      </c>
      <c r="B409" s="8"/>
      <c r="C409" s="41" t="s">
        <v>1007</v>
      </c>
      <c r="D409" s="8" t="s">
        <v>1008</v>
      </c>
      <c r="E409" s="13" t="s">
        <v>1433</v>
      </c>
      <c r="F409" s="43" t="s">
        <v>227</v>
      </c>
      <c r="G409" s="43" t="s">
        <v>224</v>
      </c>
      <c r="H409" s="127" t="s">
        <v>57</v>
      </c>
      <c r="I409" s="82" t="s">
        <v>1434</v>
      </c>
      <c r="J409" s="8" t="s">
        <v>1362</v>
      </c>
      <c r="K409" s="14">
        <v>4</v>
      </c>
      <c r="L409" s="8" t="s">
        <v>1435</v>
      </c>
      <c r="M409" s="1" t="s">
        <v>1051</v>
      </c>
      <c r="N409" s="34" t="s">
        <v>1436</v>
      </c>
      <c r="O409" s="6">
        <v>45142</v>
      </c>
      <c r="P409" s="8">
        <f>IF(ISBLANK(Гарантии!$O409), "Дата не указана", YEAR(Гарантии!$O409))</f>
        <v>2023</v>
      </c>
      <c r="Q409" s="6" t="str">
        <f ca="1">IF(OR(Гарантии!$R409&gt;=TODAY(),Гарантии!$S409&gt;=TODAY(),Гарантии!$T409&gt;=TODAY(),Гарантии!$U409&gt;=TODAY(),Гарантии!$V409&gt;=TODAY(),Гарантии!$W409&gt;=TODAY(),Гарантии!$X409&gt;=TODAY(),Гарантии!$Z409&gt;=TODAY(),Гарантии!$AB409&gt;=TODAY(),Гарантии!$AD409&gt;=TODAY(),Гарантии!$AC409&gt;=TODAY(),Гарантии!$Y409&gt;=TODAY(),Гарантии!$AA409&gt;=TODAY()),"Действует", "Окончена")</f>
        <v>Действует</v>
      </c>
      <c r="R409" s="6"/>
      <c r="S409" s="6"/>
      <c r="T409" s="6"/>
      <c r="U409" s="6">
        <v>45873</v>
      </c>
      <c r="V409" s="6"/>
      <c r="W409" s="6"/>
      <c r="X409" s="6"/>
      <c r="Y409" s="6"/>
      <c r="Z409" s="6">
        <v>46969</v>
      </c>
      <c r="AA409" s="6">
        <v>45873</v>
      </c>
      <c r="AB409" s="6"/>
      <c r="AC409" s="6"/>
      <c r="AD409" s="6"/>
      <c r="AE409" s="153"/>
      <c r="AF409" s="153"/>
      <c r="AG409" s="156"/>
      <c r="AH409" s="155"/>
      <c r="AI409" s="33"/>
      <c r="AJ409" s="33"/>
      <c r="AK409" s="8"/>
      <c r="AL409" s="8" t="s">
        <v>77</v>
      </c>
      <c r="AM409" s="8"/>
    </row>
    <row r="410" spans="1:39" ht="28">
      <c r="A410" s="13">
        <v>402</v>
      </c>
      <c r="B410" s="127"/>
      <c r="C410" s="41" t="s">
        <v>1007</v>
      </c>
      <c r="D410" s="8" t="s">
        <v>1008</v>
      </c>
      <c r="E410" s="13"/>
      <c r="F410" s="43" t="s">
        <v>227</v>
      </c>
      <c r="G410" s="127" t="s">
        <v>224</v>
      </c>
      <c r="H410" s="127" t="s">
        <v>57</v>
      </c>
      <c r="I410" s="82" t="s">
        <v>1438</v>
      </c>
      <c r="J410" s="8" t="s">
        <v>1362</v>
      </c>
      <c r="K410" s="35">
        <v>5</v>
      </c>
      <c r="L410" s="8" t="s">
        <v>1441</v>
      </c>
      <c r="M410" s="1" t="s">
        <v>1022</v>
      </c>
      <c r="N410" s="34" t="s">
        <v>1440</v>
      </c>
      <c r="O410" s="6">
        <v>45162</v>
      </c>
      <c r="P410" s="8">
        <f>IF(ISBLANK(Гарантии!$O410), "Дата не указана", YEAR(Гарантии!$O410))</f>
        <v>2023</v>
      </c>
      <c r="Q410" s="6" t="str">
        <f ca="1">IF(OR(Гарантии!$R410&gt;=TODAY(),Гарантии!$S410&gt;=TODAY(),Гарантии!$T410&gt;=TODAY(),Гарантии!$U410&gt;=TODAY(),Гарантии!$V410&gt;=TODAY(),Гарантии!$W410&gt;=TODAY(),Гарантии!$X410&gt;=TODAY(),Гарантии!$Z410&gt;=TODAY(),Гарантии!$AB410&gt;=TODAY(),Гарантии!$AD410&gt;=TODAY(),Гарантии!$AC410&gt;=TODAY(),Гарантии!$Y410&gt;=TODAY(),Гарантии!$AA410&gt;=TODAY()),"Действует", "Окончена")</f>
        <v>Действует</v>
      </c>
      <c r="R410" s="6"/>
      <c r="S410" s="6"/>
      <c r="T410" s="6"/>
      <c r="U410" s="6">
        <v>45893</v>
      </c>
      <c r="V410" s="6"/>
      <c r="W410" s="6">
        <v>47354</v>
      </c>
      <c r="X410" s="6">
        <v>46989</v>
      </c>
      <c r="Y410" s="6"/>
      <c r="Z410" s="6">
        <v>46989</v>
      </c>
      <c r="AA410" s="6">
        <v>45893</v>
      </c>
      <c r="AB410" s="6"/>
      <c r="AC410" s="6"/>
      <c r="AD410" s="6"/>
      <c r="AE410" s="153"/>
      <c r="AF410" s="153"/>
      <c r="AG410" s="156"/>
      <c r="AH410" s="155"/>
      <c r="AI410" s="33"/>
      <c r="AJ410" s="33"/>
      <c r="AK410" s="8"/>
      <c r="AL410" s="8" t="s">
        <v>77</v>
      </c>
      <c r="AM410" s="8"/>
    </row>
    <row r="411" spans="1:39" ht="42">
      <c r="A411" s="13">
        <v>403</v>
      </c>
      <c r="B411" s="8"/>
      <c r="C411" s="41" t="s">
        <v>1007</v>
      </c>
      <c r="D411" s="8" t="s">
        <v>1008</v>
      </c>
      <c r="E411" s="13" t="s">
        <v>1442</v>
      </c>
      <c r="F411" s="43" t="s">
        <v>227</v>
      </c>
      <c r="G411" s="43" t="s">
        <v>224</v>
      </c>
      <c r="H411" s="8" t="s">
        <v>8</v>
      </c>
      <c r="I411" s="82" t="s">
        <v>1443</v>
      </c>
      <c r="J411" s="8" t="s">
        <v>1362</v>
      </c>
      <c r="K411" s="14">
        <v>2</v>
      </c>
      <c r="L411" s="8" t="s">
        <v>1444</v>
      </c>
      <c r="M411" s="1" t="s">
        <v>1391</v>
      </c>
      <c r="N411" s="34" t="s">
        <v>1445</v>
      </c>
      <c r="O411" s="6">
        <v>45145</v>
      </c>
      <c r="P411" s="8">
        <f>IF(ISBLANK(Гарантии!$O411), "Дата не указана", YEAR(Гарантии!$O411))</f>
        <v>2023</v>
      </c>
      <c r="Q411" s="6" t="str">
        <f ca="1">IF(OR(Гарантии!$R411&gt;=TODAY(),Гарантии!$S411&gt;=TODAY(),Гарантии!$T411&gt;=TODAY(),Гарантии!$U411&gt;=TODAY(),Гарантии!$V411&gt;=TODAY(),Гарантии!$W411&gt;=TODAY(),Гарантии!$X411&gt;=TODAY(),Гарантии!$Z411&gt;=TODAY(),Гарантии!$AB411&gt;=TODAY(),Гарантии!$AD411&gt;=TODAY(),Гарантии!$AC411&gt;=TODAY(),Гарантии!$Y411&gt;=TODAY(),Гарантии!$AA411&gt;=TODAY()),"Действует", "Окончена")</f>
        <v>Действует</v>
      </c>
      <c r="R411" s="6"/>
      <c r="S411" s="6"/>
      <c r="T411" s="6"/>
      <c r="U411" s="6">
        <v>45876</v>
      </c>
      <c r="V411" s="6"/>
      <c r="W411" s="6"/>
      <c r="X411" s="6"/>
      <c r="Y411" s="6"/>
      <c r="Z411" s="6">
        <v>46972</v>
      </c>
      <c r="AA411" s="6">
        <v>45876</v>
      </c>
      <c r="AB411" s="6"/>
      <c r="AC411" s="6"/>
      <c r="AD411" s="6"/>
      <c r="AE411" s="153"/>
      <c r="AF411" s="153"/>
      <c r="AG411" s="156"/>
      <c r="AH411" s="155"/>
      <c r="AI411" s="33"/>
      <c r="AJ411" s="33"/>
      <c r="AK411" s="8"/>
      <c r="AL411" s="8" t="s">
        <v>77</v>
      </c>
      <c r="AM411" s="8"/>
    </row>
    <row r="412" spans="1:39" ht="42">
      <c r="A412" s="13">
        <v>404</v>
      </c>
      <c r="B412" s="8"/>
      <c r="C412" s="41" t="s">
        <v>1007</v>
      </c>
      <c r="D412" s="8" t="s">
        <v>1008</v>
      </c>
      <c r="E412" s="13" t="s">
        <v>1446</v>
      </c>
      <c r="F412" s="43" t="s">
        <v>1366</v>
      </c>
      <c r="G412" s="43" t="s">
        <v>224</v>
      </c>
      <c r="H412" s="8" t="s">
        <v>8</v>
      </c>
      <c r="I412" s="82" t="s">
        <v>107</v>
      </c>
      <c r="J412" s="8" t="s">
        <v>1362</v>
      </c>
      <c r="K412" s="14">
        <v>4</v>
      </c>
      <c r="L412" s="126" t="s">
        <v>1447</v>
      </c>
      <c r="M412" s="1" t="s">
        <v>1391</v>
      </c>
      <c r="N412" s="34" t="s">
        <v>1448</v>
      </c>
      <c r="O412" s="6">
        <v>45222</v>
      </c>
      <c r="P412" s="8">
        <f>IF(ISBLANK(Гарантии!$O412), "Дата не указана", YEAR(Гарантии!$O412))</f>
        <v>2023</v>
      </c>
      <c r="Q412" s="6" t="str">
        <f ca="1">IF(OR(Гарантии!$R412&gt;=TODAY(),Гарантии!$S412&gt;=TODAY(),Гарантии!$T412&gt;=TODAY(),Гарантии!$U412&gt;=TODAY(),Гарантии!$V412&gt;=TODAY(),Гарантии!$W412&gt;=TODAY(),Гарантии!$X412&gt;=TODAY(),Гарантии!$Z412&gt;=TODAY(),Гарантии!$AB412&gt;=TODAY(),Гарантии!$AD412&gt;=TODAY(),Гарантии!$AC412&gt;=TODAY(),Гарантии!$Y412&gt;=TODAY(),Гарантии!$AA412&gt;=TODAY()),"Действует", "Окончена")</f>
        <v>Действует</v>
      </c>
      <c r="R412" s="6"/>
      <c r="S412" s="6"/>
      <c r="T412" s="6"/>
      <c r="U412" s="6">
        <v>45953</v>
      </c>
      <c r="V412" s="6"/>
      <c r="W412" s="6">
        <v>47414</v>
      </c>
      <c r="X412" s="6"/>
      <c r="Y412" s="6"/>
      <c r="Z412" s="6">
        <v>47049</v>
      </c>
      <c r="AA412" s="6">
        <v>45953</v>
      </c>
      <c r="AB412" s="6"/>
      <c r="AC412" s="6"/>
      <c r="AD412" s="6"/>
      <c r="AE412" s="153"/>
      <c r="AF412" s="153"/>
      <c r="AG412" s="156"/>
      <c r="AH412" s="155"/>
      <c r="AI412" s="33"/>
      <c r="AJ412" s="33"/>
      <c r="AK412" s="8"/>
      <c r="AL412" s="8" t="s">
        <v>77</v>
      </c>
      <c r="AM412" s="8"/>
    </row>
    <row r="413" spans="1:39" ht="28">
      <c r="A413" s="13">
        <v>405</v>
      </c>
      <c r="B413" s="8"/>
      <c r="C413" s="41" t="s">
        <v>1157</v>
      </c>
      <c r="D413" s="8" t="s">
        <v>1008</v>
      </c>
      <c r="E413" s="13" t="s">
        <v>1451</v>
      </c>
      <c r="F413" s="43" t="s">
        <v>1370</v>
      </c>
      <c r="G413" s="43" t="s">
        <v>224</v>
      </c>
      <c r="H413" s="8" t="s">
        <v>9</v>
      </c>
      <c r="I413" s="82" t="s">
        <v>1332</v>
      </c>
      <c r="J413" s="8" t="s">
        <v>1362</v>
      </c>
      <c r="K413" s="14">
        <v>1.5</v>
      </c>
      <c r="L413" s="8" t="s">
        <v>1452</v>
      </c>
      <c r="M413" s="1" t="s">
        <v>1022</v>
      </c>
      <c r="N413" s="1" t="s">
        <v>1453</v>
      </c>
      <c r="O413" s="6">
        <v>45097</v>
      </c>
      <c r="P413" s="8">
        <f>IF(ISBLANK(Гарантии!$O413), "Дата не указана", YEAR(Гарантии!$O413))</f>
        <v>2023</v>
      </c>
      <c r="Q413" s="6" t="str">
        <f ca="1">IF(OR(Гарантии!$R413&gt;=TODAY(),Гарантии!$S413&gt;=TODAY(),Гарантии!$T413&gt;=TODAY(),Гарантии!$U413&gt;=TODAY(),Гарантии!$V413&gt;=TODAY(),Гарантии!$W413&gt;=TODAY(),Гарантии!$X413&gt;=TODAY(),Гарантии!$Z413&gt;=TODAY(),Гарантии!$AB413&gt;=TODAY(),Гарантии!$AD413&gt;=TODAY(),Гарантии!$AC413&gt;=TODAY(),Гарантии!$Y413&gt;=TODAY(),Гарантии!$AA413&gt;=TODAY()),"Действует", "Окончена")</f>
        <v>Действует</v>
      </c>
      <c r="R413" s="6"/>
      <c r="S413" s="6"/>
      <c r="T413" s="6"/>
      <c r="U413" s="6">
        <v>45828</v>
      </c>
      <c r="V413" s="6"/>
      <c r="W413" s="6"/>
      <c r="X413" s="6"/>
      <c r="Y413" s="6"/>
      <c r="Z413" s="6">
        <v>46924</v>
      </c>
      <c r="AA413" s="6">
        <v>45828</v>
      </c>
      <c r="AB413" s="6"/>
      <c r="AC413" s="6"/>
      <c r="AD413" s="6"/>
      <c r="AE413" s="153"/>
      <c r="AF413" s="153"/>
      <c r="AG413" s="156"/>
      <c r="AH413" s="155"/>
      <c r="AI413" s="33"/>
      <c r="AJ413" s="33"/>
      <c r="AK413" s="8"/>
      <c r="AL413" s="8" t="s">
        <v>1641</v>
      </c>
      <c r="AM413" s="8"/>
    </row>
    <row r="414" spans="1:39" ht="28">
      <c r="A414" s="13">
        <v>406</v>
      </c>
      <c r="B414" s="13"/>
      <c r="C414" s="13" t="s">
        <v>1016</v>
      </c>
      <c r="D414" s="13" t="s">
        <v>1017</v>
      </c>
      <c r="E414" s="13" t="s">
        <v>1449</v>
      </c>
      <c r="F414" s="43" t="s">
        <v>1019</v>
      </c>
      <c r="G414" s="43" t="s">
        <v>224</v>
      </c>
      <c r="H414" s="8" t="s">
        <v>9</v>
      </c>
      <c r="I414" s="82" t="s">
        <v>288</v>
      </c>
      <c r="J414" s="41" t="s">
        <v>1092</v>
      </c>
      <c r="K414" s="14">
        <v>1</v>
      </c>
      <c r="L414" s="8" t="s">
        <v>392</v>
      </c>
      <c r="M414" s="1" t="s">
        <v>1022</v>
      </c>
      <c r="N414" s="34" t="s">
        <v>1450</v>
      </c>
      <c r="O414" s="6">
        <v>45177</v>
      </c>
      <c r="P414" s="8">
        <f>IF(ISBLANK(Гарантии!$O414), "Дата не указана", YEAR(Гарантии!$O414))</f>
        <v>2023</v>
      </c>
      <c r="Q414" s="6" t="str">
        <f ca="1">IF(OR(Гарантии!$R414&gt;=TODAY(),Гарантии!$S414&gt;=TODAY(),Гарантии!$T414&gt;=TODAY(),Гарантии!$U414&gt;=TODAY(),Гарантии!$V414&gt;=TODAY(),Гарантии!$W414&gt;=TODAY(),Гарантии!$X414&gt;=TODAY(),Гарантии!$Z414&gt;=TODAY(),Гарантии!$AB414&gt;=TODAY(),Гарантии!$AD414&gt;=TODAY(),Гарантии!$AC414&gt;=TODAY(),Гарантии!$Y414&gt;=TODAY(),Гарантии!$AA414&gt;=TODAY()),"Действует", "Окончена")</f>
        <v>Действует</v>
      </c>
      <c r="R414" s="6"/>
      <c r="S414" s="6"/>
      <c r="T414" s="6"/>
      <c r="U414" s="6">
        <v>46638</v>
      </c>
      <c r="V414" s="6"/>
      <c r="W414" s="6"/>
      <c r="X414" s="6"/>
      <c r="Y414" s="6"/>
      <c r="Z414" s="6">
        <v>47004</v>
      </c>
      <c r="AA414" s="6">
        <v>45908</v>
      </c>
      <c r="AB414" s="6">
        <v>45543</v>
      </c>
      <c r="AC414" s="6"/>
      <c r="AD414" s="6"/>
      <c r="AE414" s="153"/>
      <c r="AF414" s="153"/>
      <c r="AG414" s="156"/>
      <c r="AH414" s="155"/>
      <c r="AI414" s="33"/>
      <c r="AJ414" s="33"/>
      <c r="AK414" s="8"/>
      <c r="AL414" s="8" t="s">
        <v>1641</v>
      </c>
      <c r="AM414" s="8"/>
    </row>
    <row r="415" spans="1:39" ht="28">
      <c r="A415" s="13">
        <v>407</v>
      </c>
      <c r="B415" s="8" t="s">
        <v>815</v>
      </c>
      <c r="C415" s="8" t="s">
        <v>1016</v>
      </c>
      <c r="D415" s="13" t="s">
        <v>1017</v>
      </c>
      <c r="E415" s="13" t="s">
        <v>1454</v>
      </c>
      <c r="F415" s="43" t="s">
        <v>1019</v>
      </c>
      <c r="G415" s="43" t="s">
        <v>224</v>
      </c>
      <c r="H415" s="8" t="s">
        <v>9</v>
      </c>
      <c r="I415" s="82" t="s">
        <v>254</v>
      </c>
      <c r="J415" s="41" t="s">
        <v>1092</v>
      </c>
      <c r="K415" s="14">
        <v>10</v>
      </c>
      <c r="L415" s="8" t="s">
        <v>1455</v>
      </c>
      <c r="M415" s="1" t="s">
        <v>1022</v>
      </c>
      <c r="N415" s="34" t="s">
        <v>1456</v>
      </c>
      <c r="O415" s="6">
        <v>45226</v>
      </c>
      <c r="P415" s="8">
        <f>IF(ISBLANK(Гарантии!$O415), "Дата не указана", YEAR(Гарантии!$O415))</f>
        <v>2023</v>
      </c>
      <c r="Q415" s="6" t="str">
        <f ca="1">IF(OR(Гарантии!$R415&gt;=TODAY(),Гарантии!$S415&gt;=TODAY(),Гарантии!$T415&gt;=TODAY(),Гарантии!$U415&gt;=TODAY(),Гарантии!$V415&gt;=TODAY(),Гарантии!$W415&gt;=TODAY(),Гарантии!$X415&gt;=TODAY(),Гарантии!$Z415&gt;=TODAY(),Гарантии!$AB415&gt;=TODAY(),Гарантии!$AD415&gt;=TODAY(),Гарантии!$AC415&gt;=TODAY(),Гарантии!$Y415&gt;=TODAY(),Гарантии!$AA415&gt;=TODAY()),"Действует", "Окончена")</f>
        <v>Действует</v>
      </c>
      <c r="R415" s="6"/>
      <c r="S415" s="6"/>
      <c r="T415" s="6"/>
      <c r="U415" s="6">
        <v>46687</v>
      </c>
      <c r="V415" s="6"/>
      <c r="W415" s="6">
        <v>47418</v>
      </c>
      <c r="X415" s="6">
        <v>47053</v>
      </c>
      <c r="Y415" s="6"/>
      <c r="Z415" s="6">
        <v>47053</v>
      </c>
      <c r="AA415" s="6">
        <v>45957</v>
      </c>
      <c r="AB415" s="6">
        <v>45592</v>
      </c>
      <c r="AC415" s="6"/>
      <c r="AD415" s="6"/>
      <c r="AE415" s="153"/>
      <c r="AF415" s="153"/>
      <c r="AG415" s="156"/>
      <c r="AH415" s="155"/>
      <c r="AI415" s="33"/>
      <c r="AJ415" s="33"/>
      <c r="AK415" s="8"/>
      <c r="AL415" s="8" t="s">
        <v>1641</v>
      </c>
      <c r="AM415" s="8"/>
    </row>
    <row r="416" spans="1:39" ht="42">
      <c r="A416" s="13">
        <v>408</v>
      </c>
      <c r="B416" s="8" t="s">
        <v>815</v>
      </c>
      <c r="C416" s="8" t="s">
        <v>1016</v>
      </c>
      <c r="D416" s="13" t="s">
        <v>1017</v>
      </c>
      <c r="E416" s="124" t="s">
        <v>1457</v>
      </c>
      <c r="F416" s="43" t="s">
        <v>1366</v>
      </c>
      <c r="G416" s="43" t="s">
        <v>224</v>
      </c>
      <c r="H416" s="8" t="s">
        <v>9</v>
      </c>
      <c r="I416" s="82" t="s">
        <v>254</v>
      </c>
      <c r="J416" s="41" t="s">
        <v>1458</v>
      </c>
      <c r="K416" s="14">
        <v>10</v>
      </c>
      <c r="L416" s="126" t="s">
        <v>1459</v>
      </c>
      <c r="M416" s="1" t="s">
        <v>1022</v>
      </c>
      <c r="N416" s="34" t="s">
        <v>1460</v>
      </c>
      <c r="O416" s="6">
        <v>45243</v>
      </c>
      <c r="P416" s="8">
        <f>IF(ISBLANK(Гарантии!$O416), "Дата не указана", YEAR(Гарантии!$O416))</f>
        <v>2023</v>
      </c>
      <c r="Q416" s="6" t="str">
        <f ca="1">IF(OR(Гарантии!$R416&gt;=TODAY(),Гарантии!$S416&gt;=TODAY(),Гарантии!$T416&gt;=TODAY(),Гарантии!$U416&gt;=TODAY(),Гарантии!$V416&gt;=TODAY(),Гарантии!$W416&gt;=TODAY(),Гарантии!$X416&gt;=TODAY(),Гарантии!$Z416&gt;=TODAY(),Гарантии!$AB416&gt;=TODAY(),Гарантии!$AD416&gt;=TODAY(),Гарантии!$AC416&gt;=TODAY(),Гарантии!$Y416&gt;=TODAY(),Гарантии!$AA416&gt;=TODAY()),"Действует", "Окончена")</f>
        <v>Действует</v>
      </c>
      <c r="R416" s="6"/>
      <c r="S416" s="6"/>
      <c r="T416" s="6"/>
      <c r="U416" s="6">
        <v>46704</v>
      </c>
      <c r="V416" s="6"/>
      <c r="W416" s="6">
        <v>47435</v>
      </c>
      <c r="X416" s="6"/>
      <c r="Y416" s="6"/>
      <c r="Z416" s="6">
        <v>47070</v>
      </c>
      <c r="AA416" s="6">
        <v>45974</v>
      </c>
      <c r="AB416" s="6">
        <v>45609</v>
      </c>
      <c r="AC416" s="6"/>
      <c r="AD416" s="6"/>
      <c r="AE416" s="153"/>
      <c r="AF416" s="153"/>
      <c r="AG416" s="156"/>
      <c r="AH416" s="155"/>
      <c r="AI416" s="33"/>
      <c r="AJ416" s="33"/>
      <c r="AK416" s="8"/>
      <c r="AL416" s="8" t="s">
        <v>1641</v>
      </c>
      <c r="AM416" s="8"/>
    </row>
    <row r="417" spans="1:39" ht="84">
      <c r="A417" s="13">
        <v>409</v>
      </c>
      <c r="B417" s="8" t="s">
        <v>815</v>
      </c>
      <c r="C417" s="8" t="s">
        <v>1016</v>
      </c>
      <c r="D417" s="13" t="s">
        <v>1017</v>
      </c>
      <c r="E417" s="13" t="s">
        <v>1464</v>
      </c>
      <c r="F417" s="43" t="s">
        <v>1019</v>
      </c>
      <c r="G417" s="43" t="s">
        <v>224</v>
      </c>
      <c r="H417" s="8" t="s">
        <v>10</v>
      </c>
      <c r="I417" s="130" t="s">
        <v>254</v>
      </c>
      <c r="J417" s="41" t="s">
        <v>1092</v>
      </c>
      <c r="K417" s="14">
        <v>4.6719999999999997</v>
      </c>
      <c r="L417" s="13" t="s">
        <v>1465</v>
      </c>
      <c r="M417" s="1" t="s">
        <v>1466</v>
      </c>
      <c r="N417" s="13" t="s">
        <v>1467</v>
      </c>
      <c r="O417" s="6">
        <v>45128</v>
      </c>
      <c r="P417" s="8">
        <f>IF(ISBLANK(Гарантии!$O417), "Дата не указана", YEAR(Гарантии!$O417))</f>
        <v>2023</v>
      </c>
      <c r="Q417" s="6" t="str">
        <f ca="1">IF(OR(Гарантии!$R417&gt;=TODAY(),Гарантии!$S417&gt;=TODAY(),Гарантии!$T417&gt;=TODAY(),Гарантии!$U417&gt;=TODAY(),Гарантии!$V417&gt;=TODAY(),Гарантии!$W417&gt;=TODAY(),Гарантии!$X417&gt;=TODAY(),Гарантии!$Z417&gt;=TODAY(),Гарантии!$AB417&gt;=TODAY(),Гарантии!$AD417&gt;=TODAY(),Гарантии!$AC417&gt;=TODAY(),Гарантии!$Y417&gt;=TODAY(),Гарантии!$AA417&gt;=TODAY()),"Действует", "Окончена")</f>
        <v>Действует</v>
      </c>
      <c r="R417" s="6"/>
      <c r="S417" s="6"/>
      <c r="T417" s="6"/>
      <c r="U417" s="6">
        <v>46589</v>
      </c>
      <c r="V417" s="6"/>
      <c r="W417" s="6"/>
      <c r="X417" s="6"/>
      <c r="Y417" s="6"/>
      <c r="Z417" s="6">
        <v>46955</v>
      </c>
      <c r="AA417" s="6">
        <v>45859</v>
      </c>
      <c r="AB417" s="6">
        <v>45494</v>
      </c>
      <c r="AC417" s="6"/>
      <c r="AD417" s="6"/>
      <c r="AE417" s="153"/>
      <c r="AF417" s="153"/>
      <c r="AG417" s="156"/>
      <c r="AH417" s="155"/>
      <c r="AI417" s="33"/>
      <c r="AJ417" s="33"/>
      <c r="AK417" s="8"/>
      <c r="AL417" s="8" t="s">
        <v>80</v>
      </c>
      <c r="AM417" s="8"/>
    </row>
    <row r="418" spans="1:39" ht="28">
      <c r="A418" s="13">
        <v>410</v>
      </c>
      <c r="B418" s="8"/>
      <c r="C418" s="41" t="s">
        <v>1007</v>
      </c>
      <c r="D418" s="13" t="s">
        <v>1017</v>
      </c>
      <c r="E418" s="124" t="s">
        <v>1461</v>
      </c>
      <c r="F418" s="43" t="s">
        <v>1366</v>
      </c>
      <c r="G418" s="43" t="s">
        <v>224</v>
      </c>
      <c r="H418" s="8" t="s">
        <v>10</v>
      </c>
      <c r="I418" s="82" t="s">
        <v>263</v>
      </c>
      <c r="J418" s="8" t="s">
        <v>1362</v>
      </c>
      <c r="K418" s="14">
        <v>2.8450000000000002</v>
      </c>
      <c r="L418" s="126" t="s">
        <v>1462</v>
      </c>
      <c r="M418" s="1" t="s">
        <v>191</v>
      </c>
      <c r="N418" s="34" t="s">
        <v>1463</v>
      </c>
      <c r="O418" s="6">
        <v>45168</v>
      </c>
      <c r="P418" s="8">
        <f>IF(ISBLANK(Гарантии!$O418), "Дата не указана", YEAR(Гарантии!$O418))</f>
        <v>2023</v>
      </c>
      <c r="Q418" s="6" t="str">
        <f ca="1">IF(OR(Гарантии!$R418&gt;=TODAY(),Гарантии!$S418&gt;=TODAY(),Гарантии!$T418&gt;=TODAY(),Гарантии!$U418&gt;=TODAY(),Гарантии!$V418&gt;=TODAY(),Гарантии!$W418&gt;=TODAY(),Гарантии!$X418&gt;=TODAY(),Гарантии!$Z418&gt;=TODAY(),Гарантии!$AB418&gt;=TODAY(),Гарантии!$AD418&gt;=TODAY(),Гарантии!$AC418&gt;=TODAY(),Гарантии!$Y418&gt;=TODAY(),Гарантии!$AA418&gt;=TODAY()),"Действует", "Окончена")</f>
        <v>Действует</v>
      </c>
      <c r="R418" s="6"/>
      <c r="S418" s="6"/>
      <c r="T418" s="6"/>
      <c r="U418" s="6">
        <v>45899</v>
      </c>
      <c r="V418" s="6"/>
      <c r="W418" s="6">
        <v>47360</v>
      </c>
      <c r="X418" s="6"/>
      <c r="Y418" s="6"/>
      <c r="Z418" s="6">
        <v>46995</v>
      </c>
      <c r="AA418" s="6">
        <v>45899</v>
      </c>
      <c r="AB418" s="6"/>
      <c r="AC418" s="6"/>
      <c r="AD418" s="6"/>
      <c r="AE418" s="153"/>
      <c r="AF418" s="153"/>
      <c r="AG418" s="156"/>
      <c r="AH418" s="155"/>
      <c r="AI418" s="33"/>
      <c r="AJ418" s="33"/>
      <c r="AK418" s="8"/>
      <c r="AL418" s="8" t="s">
        <v>80</v>
      </c>
      <c r="AM418" s="8"/>
    </row>
    <row r="419" spans="1:39" ht="56">
      <c r="A419" s="13">
        <v>411</v>
      </c>
      <c r="B419" s="8" t="s">
        <v>815</v>
      </c>
      <c r="C419" s="8" t="s">
        <v>1016</v>
      </c>
      <c r="D419" s="13" t="s">
        <v>1017</v>
      </c>
      <c r="E419" s="124" t="s">
        <v>1468</v>
      </c>
      <c r="F419" s="43" t="s">
        <v>1366</v>
      </c>
      <c r="G419" s="43" t="s">
        <v>224</v>
      </c>
      <c r="H419" s="8" t="s">
        <v>10</v>
      </c>
      <c r="I419" s="130" t="s">
        <v>254</v>
      </c>
      <c r="J419" s="41" t="s">
        <v>1469</v>
      </c>
      <c r="K419" s="14">
        <v>6</v>
      </c>
      <c r="L419" s="126" t="s">
        <v>1470</v>
      </c>
      <c r="M419" s="1" t="s">
        <v>1152</v>
      </c>
      <c r="N419" s="13" t="s">
        <v>1471</v>
      </c>
      <c r="O419" s="6">
        <v>45187</v>
      </c>
      <c r="P419" s="8">
        <f>IF(ISBLANK(Гарантии!$O419), "Дата не указана", YEAR(Гарантии!$O419))</f>
        <v>2023</v>
      </c>
      <c r="Q419" s="6" t="str">
        <f ca="1">IF(OR(Гарантии!$R419&gt;=TODAY(),Гарантии!$S419&gt;=TODAY(),Гарантии!$T419&gt;=TODAY(),Гарантии!$U419&gt;=TODAY(),Гарантии!$V419&gt;=TODAY(),Гарантии!$W419&gt;=TODAY(),Гарантии!$X419&gt;=TODAY(),Гарантии!$Z419&gt;=TODAY(),Гарантии!$AB419&gt;=TODAY(),Гарантии!$AD419&gt;=TODAY(),Гарантии!$AC419&gt;=TODAY(),Гарантии!$Y419&gt;=TODAY(),Гарантии!$AA419&gt;=TODAY()),"Действует", "Окончена")</f>
        <v>Действует</v>
      </c>
      <c r="R419" s="6"/>
      <c r="S419" s="6"/>
      <c r="T419" s="6"/>
      <c r="U419" s="6">
        <v>47379</v>
      </c>
      <c r="V419" s="6"/>
      <c r="W419" s="6">
        <v>47379</v>
      </c>
      <c r="X419" s="6"/>
      <c r="Y419" s="6"/>
      <c r="Z419" s="6">
        <v>47014</v>
      </c>
      <c r="AA419" s="6">
        <v>45918</v>
      </c>
      <c r="AB419" s="6">
        <v>45553</v>
      </c>
      <c r="AC419" s="6"/>
      <c r="AD419" s="6"/>
      <c r="AE419" s="153"/>
      <c r="AF419" s="153"/>
      <c r="AG419" s="156"/>
      <c r="AH419" s="155"/>
      <c r="AI419" s="33"/>
      <c r="AJ419" s="33"/>
      <c r="AK419" s="8"/>
      <c r="AL419" s="8" t="s">
        <v>80</v>
      </c>
      <c r="AM419" s="8"/>
    </row>
    <row r="420" spans="1:39" ht="28">
      <c r="A420" s="13">
        <v>412</v>
      </c>
      <c r="B420" s="8"/>
      <c r="C420" s="41" t="s">
        <v>1007</v>
      </c>
      <c r="D420" s="13" t="s">
        <v>1017</v>
      </c>
      <c r="E420" s="124" t="s">
        <v>1472</v>
      </c>
      <c r="F420" s="43" t="s">
        <v>227</v>
      </c>
      <c r="G420" s="43" t="s">
        <v>224</v>
      </c>
      <c r="H420" s="8" t="s">
        <v>10</v>
      </c>
      <c r="I420" s="82" t="s">
        <v>263</v>
      </c>
      <c r="J420" s="8" t="s">
        <v>1362</v>
      </c>
      <c r="K420" s="14">
        <v>2.048</v>
      </c>
      <c r="L420" s="126" t="s">
        <v>1473</v>
      </c>
      <c r="M420" s="1" t="s">
        <v>191</v>
      </c>
      <c r="N420" s="34" t="s">
        <v>1474</v>
      </c>
      <c r="O420" s="6">
        <v>45205</v>
      </c>
      <c r="P420" s="8">
        <f>IF(ISBLANK(Гарантии!$O420), "Дата не указана", YEAR(Гарантии!$O420))</f>
        <v>2023</v>
      </c>
      <c r="Q420" s="6" t="str">
        <f ca="1">IF(OR(Гарантии!$R420&gt;=TODAY(),Гарантии!$S420&gt;=TODAY(),Гарантии!$T420&gt;=TODAY(),Гарантии!$U420&gt;=TODAY(),Гарантии!$V420&gt;=TODAY(),Гарантии!$W420&gt;=TODAY(),Гарантии!$X420&gt;=TODAY(),Гарантии!$Z420&gt;=TODAY(),Гарантии!$AB420&gt;=TODAY(),Гарантии!$AD420&gt;=TODAY(),Гарантии!$AC420&gt;=TODAY(),Гарантии!$Y420&gt;=TODAY(),Гарантии!$AA420&gt;=TODAY()),"Действует", "Окончена")</f>
        <v>Действует</v>
      </c>
      <c r="R420" s="6"/>
      <c r="S420" s="6"/>
      <c r="T420" s="6"/>
      <c r="U420" s="6">
        <v>45936</v>
      </c>
      <c r="V420" s="6"/>
      <c r="W420" s="6"/>
      <c r="X420" s="6"/>
      <c r="Y420" s="6"/>
      <c r="Z420" s="6">
        <v>47032</v>
      </c>
      <c r="AA420" s="6">
        <v>45936</v>
      </c>
      <c r="AB420" s="6"/>
      <c r="AC420" s="6"/>
      <c r="AD420" s="6"/>
      <c r="AE420" s="153"/>
      <c r="AF420" s="153"/>
      <c r="AG420" s="156"/>
      <c r="AH420" s="155"/>
      <c r="AI420" s="33"/>
      <c r="AJ420" s="33"/>
      <c r="AK420" s="8"/>
      <c r="AL420" s="8" t="s">
        <v>80</v>
      </c>
      <c r="AM420" s="8"/>
    </row>
    <row r="421" spans="1:39" ht="28">
      <c r="A421" s="13">
        <v>413</v>
      </c>
      <c r="B421" s="13"/>
      <c r="C421" s="13" t="s">
        <v>1007</v>
      </c>
      <c r="D421" s="8" t="s">
        <v>1008</v>
      </c>
      <c r="E421" s="13" t="s">
        <v>1478</v>
      </c>
      <c r="F421" s="43" t="s">
        <v>227</v>
      </c>
      <c r="G421" s="43" t="s">
        <v>224</v>
      </c>
      <c r="H421" s="8" t="s">
        <v>32</v>
      </c>
      <c r="I421" s="82" t="s">
        <v>1620</v>
      </c>
      <c r="J421" s="129" t="s">
        <v>1025</v>
      </c>
      <c r="K421" s="14">
        <v>3.04</v>
      </c>
      <c r="L421" s="8" t="s">
        <v>1479</v>
      </c>
      <c r="M421" s="1" t="s">
        <v>1022</v>
      </c>
      <c r="N421" s="34" t="s">
        <v>1480</v>
      </c>
      <c r="O421" s="6">
        <v>45177</v>
      </c>
      <c r="P421" s="8">
        <f>IF(ISBLANK(Гарантии!$O421), "Дата не указана", YEAR(Гарантии!$O421))</f>
        <v>2023</v>
      </c>
      <c r="Q421" s="6" t="str">
        <f ca="1">IF(OR(Гарантии!$R421&gt;=TODAY(),Гарантии!$S421&gt;=TODAY(),Гарантии!$T421&gt;=TODAY(),Гарантии!$U421&gt;=TODAY(),Гарантии!$V421&gt;=TODAY(),Гарантии!$W421&gt;=TODAY(),Гарантии!$X421&gt;=TODAY(),Гарантии!$Z421&gt;=TODAY(),Гарантии!$AB421&gt;=TODAY(),Гарантии!$AD421&gt;=TODAY(),Гарантии!$AC421&gt;=TODAY(),Гарантии!$Y421&gt;=TODAY(),Гарантии!$AA421&gt;=TODAY()),"Действует", "Окончена")</f>
        <v>Действует</v>
      </c>
      <c r="R421" s="6"/>
      <c r="S421" s="6"/>
      <c r="T421" s="6"/>
      <c r="U421" s="6">
        <v>46638</v>
      </c>
      <c r="V421" s="6"/>
      <c r="W421" s="6"/>
      <c r="X421" s="6"/>
      <c r="Y421" s="6"/>
      <c r="Z421" s="6">
        <v>47004</v>
      </c>
      <c r="AA421" s="6">
        <v>45908</v>
      </c>
      <c r="AB421" s="6">
        <v>45359</v>
      </c>
      <c r="AC421" s="6"/>
      <c r="AD421" s="6"/>
      <c r="AE421" s="153"/>
      <c r="AF421" s="153"/>
      <c r="AG421" s="156"/>
      <c r="AH421" s="155"/>
      <c r="AI421" s="33"/>
      <c r="AJ421" s="33"/>
      <c r="AK421" s="8"/>
      <c r="AL421" s="8" t="s">
        <v>76</v>
      </c>
      <c r="AM421" s="8"/>
    </row>
    <row r="422" spans="1:39" ht="84">
      <c r="A422" s="13">
        <v>414</v>
      </c>
      <c r="B422" s="13"/>
      <c r="C422" s="13" t="s">
        <v>1007</v>
      </c>
      <c r="D422" s="8" t="s">
        <v>1008</v>
      </c>
      <c r="E422" s="13" t="s">
        <v>1475</v>
      </c>
      <c r="F422" s="43" t="s">
        <v>1019</v>
      </c>
      <c r="G422" s="43" t="s">
        <v>224</v>
      </c>
      <c r="H422" s="8" t="s">
        <v>32</v>
      </c>
      <c r="I422" s="82" t="s">
        <v>284</v>
      </c>
      <c r="J422" s="8" t="s">
        <v>1362</v>
      </c>
      <c r="K422" s="14">
        <v>5.04</v>
      </c>
      <c r="L422" s="8" t="s">
        <v>1476</v>
      </c>
      <c r="M422" s="1" t="s">
        <v>1160</v>
      </c>
      <c r="N422" s="34" t="s">
        <v>1477</v>
      </c>
      <c r="O422" s="6">
        <v>45222</v>
      </c>
      <c r="P422" s="8">
        <f>IF(ISBLANK(Гарантии!$O422), "Дата не указана", YEAR(Гарантии!$O422))</f>
        <v>2023</v>
      </c>
      <c r="Q422" s="6" t="str">
        <f ca="1">IF(OR(Гарантии!$R422&gt;=TODAY(),Гарантии!$S422&gt;=TODAY(),Гарантии!$T422&gt;=TODAY(),Гарантии!$U422&gt;=TODAY(),Гарантии!$V422&gt;=TODAY(),Гарантии!$W422&gt;=TODAY(),Гарантии!$X422&gt;=TODAY(),Гарантии!$Z422&gt;=TODAY(),Гарантии!$AB422&gt;=TODAY(),Гарантии!$AD422&gt;=TODAY(),Гарантии!$AC422&gt;=TODAY(),Гарантии!$Y422&gt;=TODAY(),Гарантии!$AA422&gt;=TODAY()),"Действует", "Окончена")</f>
        <v>Действует</v>
      </c>
      <c r="R422" s="6"/>
      <c r="S422" s="6"/>
      <c r="T422" s="6"/>
      <c r="U422" s="6">
        <v>45953</v>
      </c>
      <c r="V422" s="6"/>
      <c r="W422" s="6">
        <v>47414</v>
      </c>
      <c r="X422" s="6"/>
      <c r="Y422" s="6"/>
      <c r="Z422" s="6">
        <v>47049</v>
      </c>
      <c r="AA422" s="6">
        <v>45953</v>
      </c>
      <c r="AB422" s="6"/>
      <c r="AC422" s="6"/>
      <c r="AD422" s="6"/>
      <c r="AE422" s="153"/>
      <c r="AF422" s="153"/>
      <c r="AG422" s="156"/>
      <c r="AH422" s="155"/>
      <c r="AI422" s="33"/>
      <c r="AJ422" s="33"/>
      <c r="AK422" s="8"/>
      <c r="AL422" s="8" t="s">
        <v>76</v>
      </c>
      <c r="AM422" s="8"/>
    </row>
    <row r="423" spans="1:39" ht="28">
      <c r="A423" s="13">
        <v>415</v>
      </c>
      <c r="B423" s="13" t="s">
        <v>815</v>
      </c>
      <c r="C423" s="13" t="s">
        <v>1007</v>
      </c>
      <c r="D423" s="13" t="s">
        <v>1017</v>
      </c>
      <c r="E423" s="13" t="s">
        <v>1481</v>
      </c>
      <c r="F423" s="43" t="s">
        <v>227</v>
      </c>
      <c r="G423" s="43" t="s">
        <v>224</v>
      </c>
      <c r="H423" s="8" t="s">
        <v>34</v>
      </c>
      <c r="I423" s="82" t="s">
        <v>310</v>
      </c>
      <c r="J423" s="8" t="s">
        <v>1362</v>
      </c>
      <c r="K423" s="14">
        <v>3</v>
      </c>
      <c r="L423" s="8" t="s">
        <v>1482</v>
      </c>
      <c r="M423" s="1" t="s">
        <v>1022</v>
      </c>
      <c r="N423" s="34" t="s">
        <v>1483</v>
      </c>
      <c r="O423" s="6">
        <v>45098</v>
      </c>
      <c r="P423" s="8">
        <f>IF(ISBLANK(Гарантии!$O423), "Дата не указана", YEAR(Гарантии!$O423))</f>
        <v>2023</v>
      </c>
      <c r="Q423" s="6" t="str">
        <f ca="1">IF(OR(Гарантии!$R423&gt;=TODAY(),Гарантии!$S423&gt;=TODAY(),Гарантии!$T423&gt;=TODAY(),Гарантии!$U423&gt;=TODAY(),Гарантии!$V423&gt;=TODAY(),Гарантии!$W423&gt;=TODAY(),Гарантии!$X423&gt;=TODAY(),Гарантии!$Z423&gt;=TODAY(),Гарантии!$AB423&gt;=TODAY(),Гарантии!$AD423&gt;=TODAY(),Гарантии!$AC423&gt;=TODAY(),Гарантии!$Y423&gt;=TODAY(),Гарантии!$AA423&gt;=TODAY()),"Действует", "Окончена")</f>
        <v>Действует</v>
      </c>
      <c r="R423" s="6"/>
      <c r="S423" s="6"/>
      <c r="T423" s="6"/>
      <c r="U423" s="6">
        <v>45829</v>
      </c>
      <c r="V423" s="6"/>
      <c r="W423" s="6">
        <v>47290</v>
      </c>
      <c r="X423" s="6"/>
      <c r="Y423" s="6"/>
      <c r="Z423" s="6">
        <v>46925</v>
      </c>
      <c r="AA423" s="6">
        <v>45829</v>
      </c>
      <c r="AB423" s="6"/>
      <c r="AC423" s="6"/>
      <c r="AD423" s="6"/>
      <c r="AE423" s="153"/>
      <c r="AF423" s="153"/>
      <c r="AG423" s="156"/>
      <c r="AH423" s="155"/>
      <c r="AI423" s="33"/>
      <c r="AJ423" s="33"/>
      <c r="AK423" s="8"/>
      <c r="AL423" s="4" t="s">
        <v>1638</v>
      </c>
      <c r="AM423" s="8"/>
    </row>
    <row r="424" spans="1:39" ht="28">
      <c r="A424" s="13">
        <v>416</v>
      </c>
      <c r="B424" s="13"/>
      <c r="C424" s="13" t="s">
        <v>1484</v>
      </c>
      <c r="D424" s="13" t="s">
        <v>1017</v>
      </c>
      <c r="E424" s="8" t="s">
        <v>1485</v>
      </c>
      <c r="F424" s="43" t="s">
        <v>1366</v>
      </c>
      <c r="G424" s="43" t="s">
        <v>224</v>
      </c>
      <c r="H424" s="8" t="s">
        <v>34</v>
      </c>
      <c r="I424" s="82" t="s">
        <v>104</v>
      </c>
      <c r="J424" s="8" t="s">
        <v>1362</v>
      </c>
      <c r="K424" s="14">
        <v>5.0999999999999996</v>
      </c>
      <c r="L424" s="12" t="s">
        <v>1486</v>
      </c>
      <c r="M424" s="1" t="s">
        <v>1022</v>
      </c>
      <c r="N424" s="34" t="s">
        <v>1487</v>
      </c>
      <c r="O424" s="6">
        <v>45187</v>
      </c>
      <c r="P424" s="8">
        <f>IF(ISBLANK(Гарантии!$O424), "Дата не указана", YEAR(Гарантии!$O424))</f>
        <v>2023</v>
      </c>
      <c r="Q424" s="6" t="str">
        <f ca="1">IF(OR(Гарантии!$R424&gt;=TODAY(),Гарантии!$S424&gt;=TODAY(),Гарантии!$T424&gt;=TODAY(),Гарантии!$U424&gt;=TODAY(),Гарантии!$V424&gt;=TODAY(),Гарантии!$W424&gt;=TODAY(),Гарантии!$X424&gt;=TODAY(),Гарантии!$Z424&gt;=TODAY(),Гарантии!$AB424&gt;=TODAY(),Гарантии!$AD424&gt;=TODAY(),Гарантии!$AC424&gt;=TODAY(),Гарантии!$Y424&gt;=TODAY(),Гарантии!$AA424&gt;=TODAY()),"Действует", "Окончена")</f>
        <v>Действует</v>
      </c>
      <c r="R424" s="6"/>
      <c r="S424" s="6"/>
      <c r="T424" s="6"/>
      <c r="U424" s="6">
        <v>45918</v>
      </c>
      <c r="V424" s="6"/>
      <c r="W424" s="6">
        <v>47379</v>
      </c>
      <c r="X424" s="6"/>
      <c r="Y424" s="6"/>
      <c r="Z424" s="6">
        <v>47014</v>
      </c>
      <c r="AA424" s="6">
        <v>45918</v>
      </c>
      <c r="AB424" s="6"/>
      <c r="AC424" s="6"/>
      <c r="AD424" s="6"/>
      <c r="AE424" s="153"/>
      <c r="AF424" s="153"/>
      <c r="AG424" s="156"/>
      <c r="AH424" s="155"/>
      <c r="AI424" s="33"/>
      <c r="AJ424" s="33"/>
      <c r="AK424" s="8"/>
      <c r="AL424" s="4" t="s">
        <v>1638</v>
      </c>
      <c r="AM424" s="8"/>
    </row>
    <row r="425" spans="1:39" ht="28">
      <c r="A425" s="13">
        <v>417</v>
      </c>
      <c r="B425" s="13" t="s">
        <v>815</v>
      </c>
      <c r="C425" s="13" t="s">
        <v>1007</v>
      </c>
      <c r="D425" s="13" t="s">
        <v>1017</v>
      </c>
      <c r="E425" s="8" t="s">
        <v>1488</v>
      </c>
      <c r="F425" s="43" t="s">
        <v>1366</v>
      </c>
      <c r="G425" s="43" t="s">
        <v>224</v>
      </c>
      <c r="H425" s="8" t="s">
        <v>34</v>
      </c>
      <c r="I425" s="82" t="s">
        <v>310</v>
      </c>
      <c r="J425" s="8" t="s">
        <v>1362</v>
      </c>
      <c r="K425" s="14">
        <v>2</v>
      </c>
      <c r="L425" s="126" t="s">
        <v>1489</v>
      </c>
      <c r="M425" s="1" t="s">
        <v>1011</v>
      </c>
      <c r="N425" s="34" t="s">
        <v>1490</v>
      </c>
      <c r="O425" s="6">
        <v>45219</v>
      </c>
      <c r="P425" s="8">
        <f>IF(ISBLANK(Гарантии!$O425), "Дата не указана", YEAR(Гарантии!$O425))</f>
        <v>2023</v>
      </c>
      <c r="Q425" s="6" t="str">
        <f ca="1">IF(OR(Гарантии!$R425&gt;=TODAY(),Гарантии!$S425&gt;=TODAY(),Гарантии!$T425&gt;=TODAY(),Гарантии!$U425&gt;=TODAY(),Гарантии!$V425&gt;=TODAY(),Гарантии!$W425&gt;=TODAY(),Гарантии!$X425&gt;=TODAY(),Гарантии!$Z425&gt;=TODAY(),Гарантии!$AB425&gt;=TODAY(),Гарантии!$AD425&gt;=TODAY(),Гарантии!$AC425&gt;=TODAY(),Гарантии!$Y425&gt;=TODAY(),Гарантии!$AA425&gt;=TODAY()),"Действует", "Окончена")</f>
        <v>Действует</v>
      </c>
      <c r="R425" s="6"/>
      <c r="S425" s="6"/>
      <c r="T425" s="6"/>
      <c r="U425" s="6">
        <v>45950</v>
      </c>
      <c r="V425" s="6"/>
      <c r="W425" s="6">
        <v>47411</v>
      </c>
      <c r="X425" s="6"/>
      <c r="Y425" s="6"/>
      <c r="Z425" s="6">
        <v>47046</v>
      </c>
      <c r="AA425" s="6">
        <v>45950</v>
      </c>
      <c r="AB425" s="6"/>
      <c r="AC425" s="6"/>
      <c r="AD425" s="6"/>
      <c r="AE425" s="153"/>
      <c r="AF425" s="153"/>
      <c r="AG425" s="156"/>
      <c r="AH425" s="155"/>
      <c r="AI425" s="33"/>
      <c r="AJ425" s="33"/>
      <c r="AK425" s="8"/>
      <c r="AL425" s="4" t="s">
        <v>1638</v>
      </c>
      <c r="AM425" s="8"/>
    </row>
    <row r="426" spans="1:39" ht="56">
      <c r="A426" s="13">
        <v>418</v>
      </c>
      <c r="B426" s="13"/>
      <c r="C426" s="13" t="s">
        <v>1007</v>
      </c>
      <c r="D426" s="8" t="s">
        <v>1008</v>
      </c>
      <c r="E426" s="8" t="s">
        <v>1491</v>
      </c>
      <c r="F426" s="43" t="s">
        <v>1366</v>
      </c>
      <c r="G426" s="43" t="s">
        <v>224</v>
      </c>
      <c r="H426" s="8" t="s">
        <v>35</v>
      </c>
      <c r="I426" s="82" t="s">
        <v>293</v>
      </c>
      <c r="J426" s="129" t="s">
        <v>1362</v>
      </c>
      <c r="K426" s="14">
        <v>5.0999999999999996</v>
      </c>
      <c r="L426" s="8" t="s">
        <v>1492</v>
      </c>
      <c r="M426" s="1" t="s">
        <v>1051</v>
      </c>
      <c r="N426" s="107" t="s">
        <v>1493</v>
      </c>
      <c r="O426" s="6">
        <v>45201</v>
      </c>
      <c r="P426" s="8">
        <f>IF(ISBLANK(Гарантии!$O426), "Дата не указана", YEAR(Гарантии!$O426))</f>
        <v>2023</v>
      </c>
      <c r="Q426" s="6" t="str">
        <f ca="1">IF(OR(Гарантии!$R426&gt;=TODAY(),Гарантии!$S426&gt;=TODAY(),Гарантии!$T426&gt;=TODAY(),Гарантии!$U426&gt;=TODAY(),Гарантии!$V426&gt;=TODAY(),Гарантии!$W426&gt;=TODAY(),Гарантии!$X426&gt;=TODAY(),Гарантии!$Z426&gt;=TODAY(),Гарантии!$AB426&gt;=TODAY(),Гарантии!$AD426&gt;=TODAY(),Гарантии!$AC426&gt;=TODAY(),Гарантии!$Y426&gt;=TODAY(),Гарантии!$AA426&gt;=TODAY()),"Действует", "Окончена")</f>
        <v>Действует</v>
      </c>
      <c r="R426" s="6"/>
      <c r="S426" s="6"/>
      <c r="T426" s="6"/>
      <c r="U426" s="6">
        <v>45932</v>
      </c>
      <c r="V426" s="6"/>
      <c r="W426" s="6">
        <v>47393</v>
      </c>
      <c r="X426" s="6"/>
      <c r="Y426" s="6"/>
      <c r="Z426" s="6">
        <v>47028</v>
      </c>
      <c r="AA426" s="6">
        <v>45932</v>
      </c>
      <c r="AB426" s="6"/>
      <c r="AC426" s="6"/>
      <c r="AD426" s="6"/>
      <c r="AE426" s="153"/>
      <c r="AF426" s="153"/>
      <c r="AG426" s="156"/>
      <c r="AH426" s="155"/>
      <c r="AI426" s="33"/>
      <c r="AJ426" s="33"/>
      <c r="AK426" s="8"/>
      <c r="AL426" s="4" t="s">
        <v>179</v>
      </c>
      <c r="AM426" s="8"/>
    </row>
    <row r="427" spans="1:39" ht="30">
      <c r="A427" s="13">
        <v>419</v>
      </c>
      <c r="B427" s="13"/>
      <c r="C427" s="13" t="s">
        <v>1016</v>
      </c>
      <c r="D427" s="13" t="s">
        <v>1017</v>
      </c>
      <c r="E427" s="13" t="s">
        <v>1494</v>
      </c>
      <c r="F427" s="43" t="s">
        <v>1019</v>
      </c>
      <c r="G427" s="43" t="s">
        <v>224</v>
      </c>
      <c r="H427" s="8" t="s">
        <v>35</v>
      </c>
      <c r="I427" s="82" t="s">
        <v>157</v>
      </c>
      <c r="J427" s="8" t="s">
        <v>1025</v>
      </c>
      <c r="K427" s="14">
        <v>2.512</v>
      </c>
      <c r="L427" s="8" t="s">
        <v>1495</v>
      </c>
      <c r="M427" s="1" t="s">
        <v>1051</v>
      </c>
      <c r="N427" s="107" t="s">
        <v>1496</v>
      </c>
      <c r="O427" s="6">
        <v>45208</v>
      </c>
      <c r="P427" s="8">
        <f>IF(ISBLANK(Гарантии!$O427), "Дата не указана", YEAR(Гарантии!$O427))</f>
        <v>2023</v>
      </c>
      <c r="Q427" s="6" t="str">
        <f ca="1">IF(OR(Гарантии!$R427&gt;=TODAY(),Гарантии!$S427&gt;=TODAY(),Гарантии!$T427&gt;=TODAY(),Гарантии!$U427&gt;=TODAY(),Гарантии!$V427&gt;=TODAY(),Гарантии!$W427&gt;=TODAY(),Гарантии!$X427&gt;=TODAY(),Гарантии!$Z427&gt;=TODAY(),Гарантии!$AB427&gt;=TODAY(),Гарантии!$AD427&gt;=TODAY(),Гарантии!$AC427&gt;=TODAY(),Гарантии!$Y427&gt;=TODAY(),Гарантии!$AA427&gt;=TODAY()),"Действует", "Окончена")</f>
        <v>Действует</v>
      </c>
      <c r="R427" s="6"/>
      <c r="S427" s="6"/>
      <c r="T427" s="6"/>
      <c r="U427" s="6">
        <v>46669</v>
      </c>
      <c r="V427" s="6"/>
      <c r="W427" s="6">
        <v>47400</v>
      </c>
      <c r="X427" s="6"/>
      <c r="Y427" s="6"/>
      <c r="Z427" s="6">
        <v>47035</v>
      </c>
      <c r="AA427" s="6">
        <v>45939</v>
      </c>
      <c r="AB427" s="6">
        <v>45574</v>
      </c>
      <c r="AC427" s="6"/>
      <c r="AD427" s="6"/>
      <c r="AE427" s="153"/>
      <c r="AF427" s="153"/>
      <c r="AG427" s="156"/>
      <c r="AH427" s="155"/>
      <c r="AI427" s="33"/>
      <c r="AJ427" s="33"/>
      <c r="AK427" s="8"/>
      <c r="AL427" s="4" t="s">
        <v>179</v>
      </c>
      <c r="AM427" s="8"/>
    </row>
    <row r="428" spans="1:39" ht="56">
      <c r="A428" s="13">
        <v>420</v>
      </c>
      <c r="B428" s="13"/>
      <c r="C428" s="13" t="s">
        <v>1016</v>
      </c>
      <c r="D428" s="13" t="s">
        <v>1017</v>
      </c>
      <c r="E428" s="13" t="s">
        <v>1497</v>
      </c>
      <c r="F428" s="43" t="s">
        <v>1019</v>
      </c>
      <c r="G428" s="43" t="s">
        <v>224</v>
      </c>
      <c r="H428" s="8" t="s">
        <v>46</v>
      </c>
      <c r="I428" s="82" t="s">
        <v>242</v>
      </c>
      <c r="J428" s="129" t="s">
        <v>1025</v>
      </c>
      <c r="K428" s="14">
        <v>5.51</v>
      </c>
      <c r="L428" s="8" t="s">
        <v>1498</v>
      </c>
      <c r="M428" s="1" t="s">
        <v>1421</v>
      </c>
      <c r="N428" s="34" t="s">
        <v>1499</v>
      </c>
      <c r="O428" s="6">
        <v>45240</v>
      </c>
      <c r="P428" s="8">
        <f>IF(ISBLANK(Гарантии!$O428), "Дата не указана", YEAR(Гарантии!$O428))</f>
        <v>2023</v>
      </c>
      <c r="Q428" s="6" t="str">
        <f ca="1">IF(OR(Гарантии!$R428&gt;=TODAY(),Гарантии!$S428&gt;=TODAY(),Гарантии!$T428&gt;=TODAY(),Гарантии!$U428&gt;=TODAY(),Гарантии!$V428&gt;=TODAY(),Гарантии!$W428&gt;=TODAY(),Гарантии!$X428&gt;=TODAY(),Гарантии!$Z428&gt;=TODAY(),Гарантии!$AB428&gt;=TODAY(),Гарантии!$AD428&gt;=TODAY(),Гарантии!$AC428&gt;=TODAY(),Гарантии!$Y428&gt;=TODAY(),Гарантии!$AA428&gt;=TODAY()),"Действует", "Окончена")</f>
        <v>Действует</v>
      </c>
      <c r="R428" s="6"/>
      <c r="S428" s="6"/>
      <c r="T428" s="6"/>
      <c r="U428" s="6">
        <v>46701</v>
      </c>
      <c r="V428" s="6"/>
      <c r="W428" s="6">
        <v>47432</v>
      </c>
      <c r="X428" s="6">
        <v>47067</v>
      </c>
      <c r="Y428" s="6"/>
      <c r="Z428" s="6">
        <v>47067</v>
      </c>
      <c r="AA428" s="6">
        <v>45971</v>
      </c>
      <c r="AB428" s="6">
        <v>45606</v>
      </c>
      <c r="AC428" s="6"/>
      <c r="AD428" s="6"/>
      <c r="AE428" s="153"/>
      <c r="AF428" s="153"/>
      <c r="AG428" s="156"/>
      <c r="AH428" s="155"/>
      <c r="AI428" s="33"/>
      <c r="AJ428" s="33"/>
      <c r="AK428" s="8"/>
      <c r="AL428" s="8" t="s">
        <v>48</v>
      </c>
      <c r="AM428" s="8"/>
    </row>
    <row r="429" spans="1:39" ht="84">
      <c r="A429" s="13">
        <v>421</v>
      </c>
      <c r="B429" s="13"/>
      <c r="C429" s="41" t="s">
        <v>1007</v>
      </c>
      <c r="D429" s="8" t="s">
        <v>1008</v>
      </c>
      <c r="E429" s="13" t="s">
        <v>1500</v>
      </c>
      <c r="F429" s="43" t="s">
        <v>227</v>
      </c>
      <c r="G429" s="43" t="s">
        <v>224</v>
      </c>
      <c r="H429" s="8" t="s">
        <v>46</v>
      </c>
      <c r="I429" s="82" t="s">
        <v>1501</v>
      </c>
      <c r="J429" s="129" t="s">
        <v>1025</v>
      </c>
      <c r="K429" s="14">
        <v>3.9249999999999998</v>
      </c>
      <c r="L429" s="8" t="s">
        <v>1502</v>
      </c>
      <c r="M429" s="1" t="s">
        <v>1503</v>
      </c>
      <c r="N429" s="34" t="s">
        <v>1504</v>
      </c>
      <c r="O429" s="6">
        <v>45239</v>
      </c>
      <c r="P429" s="8">
        <f>IF(ISBLANK(Гарантии!$O429), "Дата не указана", YEAR(Гарантии!$O429))</f>
        <v>2023</v>
      </c>
      <c r="Q429" s="6" t="str">
        <f ca="1">IF(OR(Гарантии!$R429&gt;=TODAY(),Гарантии!$S429&gt;=TODAY(),Гарантии!$T429&gt;=TODAY(),Гарантии!$U429&gt;=TODAY(),Гарантии!$V429&gt;=TODAY(),Гарантии!$W429&gt;=TODAY(),Гарантии!$X429&gt;=TODAY(),Гарантии!$Z429&gt;=TODAY(),Гарантии!$AB429&gt;=TODAY(),Гарантии!$AD429&gt;=TODAY(),Гарантии!$AC429&gt;=TODAY(),Гарантии!$Y429&gt;=TODAY(),Гарантии!$AA429&gt;=TODAY()),"Действует", "Окончена")</f>
        <v>Действует</v>
      </c>
      <c r="R429" s="6"/>
      <c r="S429" s="6"/>
      <c r="T429" s="6"/>
      <c r="U429" s="6">
        <v>46700</v>
      </c>
      <c r="V429" s="6"/>
      <c r="W429" s="6">
        <v>47431</v>
      </c>
      <c r="X429" s="6">
        <v>47066</v>
      </c>
      <c r="Y429" s="6"/>
      <c r="Z429" s="6">
        <v>47066</v>
      </c>
      <c r="AA429" s="6">
        <v>45970</v>
      </c>
      <c r="AB429" s="6">
        <v>45605</v>
      </c>
      <c r="AC429" s="6"/>
      <c r="AD429" s="6"/>
      <c r="AE429" s="153"/>
      <c r="AF429" s="153"/>
      <c r="AG429" s="156"/>
      <c r="AH429" s="155"/>
      <c r="AI429" s="33"/>
      <c r="AJ429" s="33"/>
      <c r="AK429" s="8"/>
      <c r="AL429" s="8" t="s">
        <v>48</v>
      </c>
      <c r="AM429" s="8"/>
    </row>
    <row r="430" spans="1:39" ht="28">
      <c r="A430" s="13">
        <v>422</v>
      </c>
      <c r="B430" s="8"/>
      <c r="C430" s="41" t="s">
        <v>1007</v>
      </c>
      <c r="D430" s="8" t="s">
        <v>1008</v>
      </c>
      <c r="E430" s="13" t="s">
        <v>1511</v>
      </c>
      <c r="F430" s="43" t="s">
        <v>227</v>
      </c>
      <c r="G430" s="43" t="s">
        <v>224</v>
      </c>
      <c r="H430" s="8" t="s">
        <v>14</v>
      </c>
      <c r="I430" s="82" t="s">
        <v>298</v>
      </c>
      <c r="J430" s="8" t="s">
        <v>1362</v>
      </c>
      <c r="K430" s="14">
        <v>3.2</v>
      </c>
      <c r="L430" s="8" t="s">
        <v>1512</v>
      </c>
      <c r="M430" s="1" t="s">
        <v>1513</v>
      </c>
      <c r="N430" s="34" t="s">
        <v>1514</v>
      </c>
      <c r="O430" s="6">
        <v>45163</v>
      </c>
      <c r="P430" s="8">
        <f>IF(ISBLANK(Гарантии!$O430), "Дата не указана", YEAR(Гарантии!$O430))</f>
        <v>2023</v>
      </c>
      <c r="Q430" s="6" t="str">
        <f ca="1">IF(OR(Гарантии!$R430&gt;=TODAY(),Гарантии!$S430&gt;=TODAY(),Гарантии!$T430&gt;=TODAY(),Гарантии!$U430&gt;=TODAY(),Гарантии!$V430&gt;=TODAY(),Гарантии!$W430&gt;=TODAY(),Гарантии!$X430&gt;=TODAY(),Гарантии!$Z430&gt;=TODAY(),Гарантии!$AB430&gt;=TODAY(),Гарантии!$AD430&gt;=TODAY(),Гарантии!$AC430&gt;=TODAY(),Гарантии!$Y430&gt;=TODAY(),Гарантии!$AA430&gt;=TODAY()),"Действует", "Окончена")</f>
        <v>Действует</v>
      </c>
      <c r="R430" s="6"/>
      <c r="S430" s="6"/>
      <c r="T430" s="6"/>
      <c r="U430" s="6">
        <v>45894</v>
      </c>
      <c r="V430" s="6"/>
      <c r="W430" s="6"/>
      <c r="X430" s="6"/>
      <c r="Y430" s="6"/>
      <c r="Z430" s="6">
        <v>46990</v>
      </c>
      <c r="AA430" s="6">
        <v>45894</v>
      </c>
      <c r="AB430" s="6"/>
      <c r="AC430" s="6"/>
      <c r="AD430" s="6"/>
      <c r="AE430" s="153"/>
      <c r="AF430" s="153"/>
      <c r="AG430" s="156"/>
      <c r="AH430" s="155"/>
      <c r="AI430" s="33"/>
      <c r="AJ430" s="33"/>
      <c r="AK430" s="8"/>
      <c r="AL430" s="8" t="s">
        <v>49</v>
      </c>
      <c r="AM430" s="8"/>
    </row>
    <row r="431" spans="1:39" ht="28">
      <c r="A431" s="13">
        <v>423</v>
      </c>
      <c r="B431" s="8" t="s">
        <v>1515</v>
      </c>
      <c r="C431" s="8" t="s">
        <v>1205</v>
      </c>
      <c r="D431" s="13" t="s">
        <v>1017</v>
      </c>
      <c r="E431" s="110"/>
      <c r="F431" s="43" t="s">
        <v>1076</v>
      </c>
      <c r="G431" s="43" t="s">
        <v>224</v>
      </c>
      <c r="H431" s="8" t="s">
        <v>21</v>
      </c>
      <c r="I431" s="82" t="s">
        <v>1619</v>
      </c>
      <c r="J431" s="111" t="s">
        <v>1206</v>
      </c>
      <c r="K431" s="14">
        <v>1.74</v>
      </c>
      <c r="L431" s="8" t="s">
        <v>1520</v>
      </c>
      <c r="M431" s="8" t="s">
        <v>1207</v>
      </c>
      <c r="N431" s="8" t="s">
        <v>1521</v>
      </c>
      <c r="O431" s="6">
        <v>45202</v>
      </c>
      <c r="P431" s="8">
        <f>IF(ISBLANK(Гарантии!$O431), "Дата не указана", YEAR(Гарантии!$O431))</f>
        <v>2023</v>
      </c>
      <c r="Q431" s="6" t="str">
        <f ca="1">IF(OR(Гарантии!$R431&gt;=TODAY(),Гарантии!$S431&gt;=TODAY(),Гарантии!$T431&gt;=TODAY(),Гарантии!$U431&gt;=TODAY(),Гарантии!$V431&gt;=TODAY(),Гарантии!$W431&gt;=TODAY(),Гарантии!$X431&gt;=TODAY(),Гарантии!$Z431&gt;=TODAY(),Гарантии!$AB431&gt;=TODAY(),Гарантии!$AD431&gt;=TODAY(),Гарантии!$AC431&gt;=TODAY(),Гарантии!$Y431&gt;=TODAY(),Гарантии!$AA431&gt;=TODAY()),"Действует", "Окончена")</f>
        <v>Действует</v>
      </c>
      <c r="R431" s="6"/>
      <c r="S431" s="6"/>
      <c r="T431" s="6"/>
      <c r="U431" s="6">
        <v>46663</v>
      </c>
      <c r="V431" s="6"/>
      <c r="W431" s="6"/>
      <c r="X431" s="6"/>
      <c r="Y431" s="6"/>
      <c r="Z431" s="6"/>
      <c r="AA431" s="6"/>
      <c r="AB431" s="6"/>
      <c r="AC431" s="6"/>
      <c r="AD431" s="6"/>
      <c r="AE431" s="153"/>
      <c r="AF431" s="153"/>
      <c r="AG431" s="156"/>
      <c r="AH431" s="155"/>
      <c r="AI431" s="33"/>
      <c r="AJ431" s="33"/>
      <c r="AK431" s="8"/>
      <c r="AL431" s="6" t="s">
        <v>55</v>
      </c>
      <c r="AM431" s="8"/>
    </row>
    <row r="432" spans="1:39" ht="56">
      <c r="A432" s="13">
        <v>424</v>
      </c>
      <c r="B432" s="8" t="s">
        <v>1515</v>
      </c>
      <c r="C432" s="8" t="s">
        <v>1205</v>
      </c>
      <c r="D432" s="13" t="s">
        <v>1017</v>
      </c>
      <c r="E432" s="110"/>
      <c r="F432" s="43" t="s">
        <v>1076</v>
      </c>
      <c r="G432" s="43" t="s">
        <v>224</v>
      </c>
      <c r="H432" s="8" t="s">
        <v>21</v>
      </c>
      <c r="I432" s="82" t="s">
        <v>1619</v>
      </c>
      <c r="J432" s="111" t="s">
        <v>1206</v>
      </c>
      <c r="K432" s="14">
        <v>5.0599999999999996</v>
      </c>
      <c r="L432" s="129" t="s">
        <v>1522</v>
      </c>
      <c r="M432" s="8" t="s">
        <v>1207</v>
      </c>
      <c r="N432" s="134" t="s">
        <v>1523</v>
      </c>
      <c r="O432" s="6">
        <v>45202</v>
      </c>
      <c r="P432" s="8">
        <f>IF(ISBLANK(Гарантии!$O432), "Дата не указана", YEAR(Гарантии!$O432))</f>
        <v>2023</v>
      </c>
      <c r="Q432" s="6" t="str">
        <f ca="1">IF(OR(Гарантии!$R432&gt;=TODAY(),Гарантии!$S432&gt;=TODAY(),Гарантии!$T432&gt;=TODAY(),Гарантии!$U432&gt;=TODAY(),Гарантии!$V432&gt;=TODAY(),Гарантии!$W432&gt;=TODAY(),Гарантии!$X432&gt;=TODAY(),Гарантии!$Z432&gt;=TODAY(),Гарантии!$AB432&gt;=TODAY(),Гарантии!$AD432&gt;=TODAY(),Гарантии!$AC432&gt;=TODAY(),Гарантии!$Y432&gt;=TODAY(),Гарантии!$AA432&gt;=TODAY()),"Действует", "Окончена")</f>
        <v>Действует</v>
      </c>
      <c r="R432" s="6"/>
      <c r="S432" s="6"/>
      <c r="T432" s="6"/>
      <c r="U432" s="6">
        <v>46663</v>
      </c>
      <c r="V432" s="6"/>
      <c r="W432" s="6"/>
      <c r="X432" s="6">
        <v>47029</v>
      </c>
      <c r="Y432" s="6"/>
      <c r="Z432" s="6"/>
      <c r="AA432" s="6"/>
      <c r="AB432" s="6"/>
      <c r="AC432" s="6"/>
      <c r="AD432" s="6"/>
      <c r="AE432" s="153"/>
      <c r="AF432" s="153"/>
      <c r="AG432" s="156"/>
      <c r="AH432" s="155"/>
      <c r="AI432" s="33"/>
      <c r="AJ432" s="33"/>
      <c r="AK432" s="8"/>
      <c r="AL432" s="6" t="s">
        <v>55</v>
      </c>
      <c r="AM432" s="8"/>
    </row>
    <row r="433" spans="1:39" ht="28">
      <c r="A433" s="13">
        <v>425</v>
      </c>
      <c r="B433" s="8" t="s">
        <v>1515</v>
      </c>
      <c r="C433" s="8" t="s">
        <v>1205</v>
      </c>
      <c r="D433" s="13" t="s">
        <v>1017</v>
      </c>
      <c r="E433" s="13"/>
      <c r="F433" s="43" t="s">
        <v>1076</v>
      </c>
      <c r="G433" s="43" t="s">
        <v>224</v>
      </c>
      <c r="H433" s="8" t="s">
        <v>21</v>
      </c>
      <c r="I433" s="82" t="s">
        <v>254</v>
      </c>
      <c r="J433" s="129" t="s">
        <v>1516</v>
      </c>
      <c r="K433" s="14">
        <v>0.80100000000000005</v>
      </c>
      <c r="L433" s="8" t="s">
        <v>1517</v>
      </c>
      <c r="M433" s="1" t="s">
        <v>1518</v>
      </c>
      <c r="N433" s="34" t="s">
        <v>1519</v>
      </c>
      <c r="O433" s="6">
        <v>45266</v>
      </c>
      <c r="P433" s="8">
        <f>IF(ISBLANK(Гарантии!$O433), "Дата не указана", YEAR(Гарантии!$O433))</f>
        <v>2023</v>
      </c>
      <c r="Q433" s="6" t="str">
        <f ca="1">IF(OR(Гарантии!$R433&gt;=TODAY(),Гарантии!$S433&gt;=TODAY(),Гарантии!$T433&gt;=TODAY(),Гарантии!$U433&gt;=TODAY(),Гарантии!$V433&gt;=TODAY(),Гарантии!$W433&gt;=TODAY(),Гарантии!$X433&gt;=TODAY(),Гарантии!$Z433&gt;=TODAY(),Гарантии!$AB433&gt;=TODAY(),Гарантии!$AD433&gt;=TODAY(),Гарантии!$AC433&gt;=TODAY(),Гарантии!$Y433&gt;=TODAY(),Гарантии!$AA433&gt;=TODAY()),"Действует", "Окончена")</f>
        <v>Действует</v>
      </c>
      <c r="R433" s="6"/>
      <c r="S433" s="6"/>
      <c r="T433" s="6"/>
      <c r="U433" s="6">
        <v>46727</v>
      </c>
      <c r="V433" s="6"/>
      <c r="W433" s="6">
        <v>47458</v>
      </c>
      <c r="X433" s="6">
        <v>47093</v>
      </c>
      <c r="Y433" s="6"/>
      <c r="Z433" s="6">
        <v>47093</v>
      </c>
      <c r="AA433" s="6">
        <v>45997</v>
      </c>
      <c r="AB433" s="6">
        <v>45632</v>
      </c>
      <c r="AC433" s="6"/>
      <c r="AD433" s="6"/>
      <c r="AE433" s="153"/>
      <c r="AF433" s="153"/>
      <c r="AG433" s="156"/>
      <c r="AH433" s="155"/>
      <c r="AI433" s="33"/>
      <c r="AJ433" s="33"/>
      <c r="AK433" s="8"/>
      <c r="AL433" s="8" t="s">
        <v>175</v>
      </c>
      <c r="AM433" s="8"/>
    </row>
    <row r="434" spans="1:39" ht="28">
      <c r="A434" s="13">
        <v>426</v>
      </c>
      <c r="B434" s="8"/>
      <c r="C434" s="41" t="s">
        <v>1007</v>
      </c>
      <c r="D434" s="8" t="s">
        <v>1008</v>
      </c>
      <c r="E434" s="13" t="s">
        <v>1524</v>
      </c>
      <c r="F434" s="43" t="s">
        <v>1525</v>
      </c>
      <c r="G434" s="43" t="s">
        <v>224</v>
      </c>
      <c r="H434" s="8" t="s">
        <v>21</v>
      </c>
      <c r="I434" s="82" t="s">
        <v>1526</v>
      </c>
      <c r="J434" s="8" t="s">
        <v>1527</v>
      </c>
      <c r="K434" s="14">
        <v>4.3049999999999997</v>
      </c>
      <c r="L434" s="8" t="s">
        <v>1528</v>
      </c>
      <c r="M434" s="1" t="s">
        <v>1022</v>
      </c>
      <c r="N434" s="34" t="s">
        <v>1529</v>
      </c>
      <c r="O434" s="6">
        <v>45281</v>
      </c>
      <c r="P434" s="8">
        <f>IF(ISBLANK(Гарантии!$O434), "Дата не указана", YEAR(Гарантии!$O434))</f>
        <v>2023</v>
      </c>
      <c r="Q434" s="6" t="str">
        <f ca="1">IF(OR(Гарантии!$R434&gt;=TODAY(),Гарантии!$S434&gt;=TODAY(),Гарантии!$T434&gt;=TODAY(),Гарантии!$U434&gt;=TODAY(),Гарантии!$V434&gt;=TODAY(),Гарантии!$W434&gt;=TODAY(),Гарантии!$X434&gt;=TODAY(),Гарантии!$Z434&gt;=TODAY(),Гарантии!$AB434&gt;=TODAY(),Гарантии!$AD434&gt;=TODAY(),Гарантии!$AC434&gt;=TODAY(),Гарантии!$Y434&gt;=TODAY(),Гарантии!$AA434&gt;=TODAY()),"Действует", "Окончена")</f>
        <v>Действует</v>
      </c>
      <c r="R434" s="6"/>
      <c r="S434" s="6">
        <v>47473</v>
      </c>
      <c r="T434" s="6">
        <v>47108</v>
      </c>
      <c r="U434" s="6">
        <v>46742</v>
      </c>
      <c r="V434" s="6"/>
      <c r="W434" s="6">
        <v>47473</v>
      </c>
      <c r="X434" s="6"/>
      <c r="Y434" s="6">
        <v>47108</v>
      </c>
      <c r="Z434" s="6">
        <v>47108</v>
      </c>
      <c r="AA434" s="6">
        <v>46012</v>
      </c>
      <c r="AB434" s="6">
        <v>45647</v>
      </c>
      <c r="AC434" s="6"/>
      <c r="AD434" s="6">
        <v>48203</v>
      </c>
      <c r="AE434" s="153"/>
      <c r="AF434" s="153"/>
      <c r="AG434" s="156"/>
      <c r="AH434" s="155"/>
      <c r="AI434" s="33"/>
      <c r="AJ434" s="33"/>
      <c r="AK434" s="8"/>
      <c r="AL434" s="6" t="s">
        <v>55</v>
      </c>
      <c r="AM434" s="8"/>
    </row>
    <row r="435" spans="1:39" ht="28">
      <c r="A435" s="13">
        <v>427</v>
      </c>
      <c r="B435" s="8"/>
      <c r="C435" s="41" t="s">
        <v>1007</v>
      </c>
      <c r="D435" s="8" t="s">
        <v>1008</v>
      </c>
      <c r="E435" s="13" t="s">
        <v>1545</v>
      </c>
      <c r="F435" s="43" t="s">
        <v>1019</v>
      </c>
      <c r="G435" s="43" t="s">
        <v>224</v>
      </c>
      <c r="H435" s="8" t="s">
        <v>11</v>
      </c>
      <c r="I435" s="82" t="s">
        <v>94</v>
      </c>
      <c r="J435" s="8" t="s">
        <v>1362</v>
      </c>
      <c r="K435" s="14">
        <v>2</v>
      </c>
      <c r="L435" s="8" t="s">
        <v>1546</v>
      </c>
      <c r="M435" s="1" t="s">
        <v>1127</v>
      </c>
      <c r="N435" s="34" t="s">
        <v>1547</v>
      </c>
      <c r="O435" s="6">
        <v>45134</v>
      </c>
      <c r="P435" s="8">
        <f>IF(ISBLANK(Гарантии!$O435), "Дата не указана", YEAR(Гарантии!$O435))</f>
        <v>2023</v>
      </c>
      <c r="Q435" s="6" t="str">
        <f ca="1">IF(OR(Гарантии!$R435&gt;=TODAY(),Гарантии!$S435&gt;=TODAY(),Гарантии!$T435&gt;=TODAY(),Гарантии!$U435&gt;=TODAY(),Гарантии!$V435&gt;=TODAY(),Гарантии!$W435&gt;=TODAY(),Гарантии!$X435&gt;=TODAY(),Гарантии!$Z435&gt;=TODAY(),Гарантии!$AB435&gt;=TODAY(),Гарантии!$AD435&gt;=TODAY(),Гарантии!$AC435&gt;=TODAY(),Гарантии!$Y435&gt;=TODAY(),Гарантии!$AA435&gt;=TODAY()),"Действует", "Окончена")</f>
        <v>Действует</v>
      </c>
      <c r="R435" s="6"/>
      <c r="S435" s="6"/>
      <c r="T435" s="6"/>
      <c r="U435" s="6">
        <v>45865</v>
      </c>
      <c r="V435" s="6"/>
      <c r="W435" s="6"/>
      <c r="X435" s="6"/>
      <c r="Y435" s="6"/>
      <c r="Z435" s="6">
        <v>46961</v>
      </c>
      <c r="AA435" s="6">
        <v>45865</v>
      </c>
      <c r="AB435" s="6"/>
      <c r="AC435" s="6"/>
      <c r="AD435" s="6"/>
      <c r="AE435" s="153"/>
      <c r="AF435" s="153"/>
      <c r="AG435" s="156"/>
      <c r="AH435" s="155"/>
      <c r="AI435" s="33"/>
      <c r="AJ435" s="33"/>
      <c r="AK435" s="8"/>
      <c r="AL435" s="8" t="s">
        <v>1641</v>
      </c>
      <c r="AM435" s="8"/>
    </row>
    <row r="436" spans="1:39" ht="56">
      <c r="A436" s="13">
        <v>428</v>
      </c>
      <c r="B436" s="8" t="s">
        <v>815</v>
      </c>
      <c r="C436" s="8" t="s">
        <v>1205</v>
      </c>
      <c r="D436" s="13" t="s">
        <v>1017</v>
      </c>
      <c r="E436" s="13" t="s">
        <v>1535</v>
      </c>
      <c r="F436" s="43" t="s">
        <v>1370</v>
      </c>
      <c r="G436" s="43" t="s">
        <v>224</v>
      </c>
      <c r="H436" s="8" t="s">
        <v>11</v>
      </c>
      <c r="I436" s="82" t="s">
        <v>254</v>
      </c>
      <c r="J436" s="8" t="s">
        <v>1092</v>
      </c>
      <c r="K436" s="14">
        <v>4.4000000000000004</v>
      </c>
      <c r="L436" s="8" t="s">
        <v>1536</v>
      </c>
      <c r="M436" s="1" t="s">
        <v>1537</v>
      </c>
      <c r="N436" s="34" t="s">
        <v>1538</v>
      </c>
      <c r="O436" s="6">
        <v>45230</v>
      </c>
      <c r="P436" s="8">
        <f>IF(ISBLANK(Гарантии!$O436), "Дата не указана", YEAR(Гарантии!$O436))</f>
        <v>2023</v>
      </c>
      <c r="Q436" s="6" t="str">
        <f ca="1">IF(OR(Гарантии!$R436&gt;=TODAY(),Гарантии!$S436&gt;=TODAY(),Гарантии!$T436&gt;=TODAY(),Гарантии!$U436&gt;=TODAY(),Гарантии!$V436&gt;=TODAY(),Гарантии!$W436&gt;=TODAY(),Гарантии!$X436&gt;=TODAY(),Гарантии!$Z436&gt;=TODAY(),Гарантии!$AB436&gt;=TODAY(),Гарантии!$AD436&gt;=TODAY(),Гарантии!$AC436&gt;=TODAY(),Гарантии!$Y436&gt;=TODAY(),Гарантии!$AA436&gt;=TODAY()),"Действует", "Окончена")</f>
        <v>Действует</v>
      </c>
      <c r="R436" s="6"/>
      <c r="S436" s="6"/>
      <c r="T436" s="6"/>
      <c r="U436" s="6">
        <v>46691</v>
      </c>
      <c r="V436" s="6"/>
      <c r="W436" s="6">
        <v>47422</v>
      </c>
      <c r="X436" s="6"/>
      <c r="Y436" s="6"/>
      <c r="Z436" s="6">
        <v>47057</v>
      </c>
      <c r="AA436" s="6">
        <v>45961</v>
      </c>
      <c r="AB436" s="6">
        <v>45596</v>
      </c>
      <c r="AC436" s="6"/>
      <c r="AD436" s="6"/>
      <c r="AE436" s="153"/>
      <c r="AF436" s="153"/>
      <c r="AG436" s="156"/>
      <c r="AH436" s="155"/>
      <c r="AI436" s="33"/>
      <c r="AJ436" s="33"/>
      <c r="AK436" s="8"/>
      <c r="AL436" s="8" t="s">
        <v>1641</v>
      </c>
      <c r="AM436" s="8"/>
    </row>
    <row r="437" spans="1:39" ht="56">
      <c r="A437" s="13">
        <v>429</v>
      </c>
      <c r="B437" s="8" t="s">
        <v>815</v>
      </c>
      <c r="C437" s="8" t="s">
        <v>1539</v>
      </c>
      <c r="D437" s="13" t="s">
        <v>1017</v>
      </c>
      <c r="E437" s="13"/>
      <c r="F437" s="43" t="s">
        <v>1370</v>
      </c>
      <c r="G437" s="43" t="s">
        <v>224</v>
      </c>
      <c r="H437" s="8" t="s">
        <v>11</v>
      </c>
      <c r="I437" s="82" t="s">
        <v>254</v>
      </c>
      <c r="J437" s="8" t="s">
        <v>1092</v>
      </c>
      <c r="K437" s="14">
        <v>14.734999999999999</v>
      </c>
      <c r="L437" s="8" t="s">
        <v>1540</v>
      </c>
      <c r="M437" s="1" t="s">
        <v>1537</v>
      </c>
      <c r="N437" s="34" t="s">
        <v>1541</v>
      </c>
      <c r="O437" s="6">
        <v>45265</v>
      </c>
      <c r="P437" s="8">
        <f>IF(ISBLANK(Гарантии!$O437), "Дата не указана", YEAR(Гарантии!$O437))</f>
        <v>2023</v>
      </c>
      <c r="Q437" s="6" t="str">
        <f ca="1">IF(OR(Гарантии!$R437&gt;=TODAY(),Гарантии!$S437&gt;=TODAY(),Гарантии!$T437&gt;=TODAY(),Гарантии!$U437&gt;=TODAY(),Гарантии!$V437&gt;=TODAY(),Гарантии!$W437&gt;=TODAY(),Гарантии!$X437&gt;=TODAY(),Гарантии!$Z437&gt;=TODAY(),Гарантии!$AB437&gt;=TODAY(),Гарантии!$AD437&gt;=TODAY(),Гарантии!$AC437&gt;=TODAY(),Гарантии!$Y437&gt;=TODAY(),Гарантии!$AA437&gt;=TODAY()),"Действует", "Окончена")</f>
        <v>Действует</v>
      </c>
      <c r="R437" s="6"/>
      <c r="S437" s="6"/>
      <c r="T437" s="6"/>
      <c r="U437" s="6">
        <v>46726</v>
      </c>
      <c r="V437" s="6"/>
      <c r="W437" s="6">
        <v>47457</v>
      </c>
      <c r="X437" s="6"/>
      <c r="Y437" s="6"/>
      <c r="Z437" s="6">
        <v>47092</v>
      </c>
      <c r="AA437" s="6">
        <v>45996</v>
      </c>
      <c r="AB437" s="6">
        <v>45631</v>
      </c>
      <c r="AC437" s="6"/>
      <c r="AD437" s="6"/>
      <c r="AE437" s="153"/>
      <c r="AF437" s="153"/>
      <c r="AG437" s="156"/>
      <c r="AH437" s="155"/>
      <c r="AI437" s="33"/>
      <c r="AJ437" s="33"/>
      <c r="AK437" s="8"/>
      <c r="AL437" s="8" t="s">
        <v>1641</v>
      </c>
      <c r="AM437" s="8"/>
    </row>
    <row r="438" spans="1:39" ht="84">
      <c r="A438" s="13">
        <v>430</v>
      </c>
      <c r="B438" s="8" t="s">
        <v>815</v>
      </c>
      <c r="C438" s="13" t="s">
        <v>1539</v>
      </c>
      <c r="D438" s="13" t="s">
        <v>1017</v>
      </c>
      <c r="E438" s="8" t="s">
        <v>1542</v>
      </c>
      <c r="F438" s="43" t="s">
        <v>1366</v>
      </c>
      <c r="G438" s="127" t="s">
        <v>224</v>
      </c>
      <c r="H438" s="8" t="s">
        <v>11</v>
      </c>
      <c r="I438" s="82" t="s">
        <v>254</v>
      </c>
      <c r="J438" s="8" t="s">
        <v>1092</v>
      </c>
      <c r="K438" s="35">
        <v>11</v>
      </c>
      <c r="L438" s="126" t="s">
        <v>1543</v>
      </c>
      <c r="M438" s="8" t="s">
        <v>1022</v>
      </c>
      <c r="N438" s="34" t="s">
        <v>1544</v>
      </c>
      <c r="O438" s="131">
        <v>45259</v>
      </c>
      <c r="P438" s="2">
        <f>IF(ISBLANK(Гарантии!$O438), "Дата не указана", YEAR(Гарантии!$O438))</f>
        <v>2023</v>
      </c>
      <c r="Q438" s="6" t="str">
        <f ca="1">IF(OR(Гарантии!$R438&gt;=TODAY(),Гарантии!$S438&gt;=TODAY(),Гарантии!$T438&gt;=TODAY(),Гарантии!$U438&gt;=TODAY(),Гарантии!$V438&gt;=TODAY(),Гарантии!$W438&gt;=TODAY(),Гарантии!$X438&gt;=TODAY(),Гарантии!$Z438&gt;=TODAY(),Гарантии!$AB438&gt;=TODAY(),Гарантии!$AD438&gt;=TODAY(),Гарантии!$AC438&gt;=TODAY(),Гарантии!$Y438&gt;=TODAY(),Гарантии!$AA438&gt;=TODAY()),"Действует", "Окончена")</f>
        <v>Действует</v>
      </c>
      <c r="R438" s="6"/>
      <c r="S438" s="6"/>
      <c r="T438" s="6"/>
      <c r="U438" s="6">
        <v>47086</v>
      </c>
      <c r="V438" s="6"/>
      <c r="W438" s="6">
        <v>47451</v>
      </c>
      <c r="X438" s="6">
        <v>47086</v>
      </c>
      <c r="Y438" s="6"/>
      <c r="Z438" s="6">
        <v>47086</v>
      </c>
      <c r="AA438" s="6">
        <v>45990</v>
      </c>
      <c r="AB438" s="6">
        <v>45625</v>
      </c>
      <c r="AC438" s="6"/>
      <c r="AD438" s="6"/>
      <c r="AE438" s="153"/>
      <c r="AF438" s="153"/>
      <c r="AG438" s="156"/>
      <c r="AH438" s="155"/>
      <c r="AI438" s="33"/>
      <c r="AJ438" s="33"/>
      <c r="AK438" s="8"/>
      <c r="AL438" s="8" t="s">
        <v>1641</v>
      </c>
      <c r="AM438" s="8"/>
    </row>
    <row r="439" spans="1:39" ht="56">
      <c r="A439" s="13">
        <v>431</v>
      </c>
      <c r="B439" s="8"/>
      <c r="C439" s="41" t="s">
        <v>1007</v>
      </c>
      <c r="D439" s="8" t="s">
        <v>1008</v>
      </c>
      <c r="E439" s="13" t="s">
        <v>1548</v>
      </c>
      <c r="F439" s="43" t="s">
        <v>1019</v>
      </c>
      <c r="G439" s="43" t="s">
        <v>224</v>
      </c>
      <c r="H439" s="8" t="s">
        <v>1244</v>
      </c>
      <c r="I439" s="82" t="s">
        <v>1341</v>
      </c>
      <c r="J439" s="8" t="s">
        <v>1362</v>
      </c>
      <c r="K439" s="14">
        <v>5.57</v>
      </c>
      <c r="L439" s="8" t="s">
        <v>1549</v>
      </c>
      <c r="M439" s="1" t="s">
        <v>1022</v>
      </c>
      <c r="N439" s="34" t="s">
        <v>1550</v>
      </c>
      <c r="O439" s="6">
        <v>45173</v>
      </c>
      <c r="P439" s="8">
        <f>IF(ISBLANK(Гарантии!$O439), "Дата не указана", YEAR(Гарантии!$O439))</f>
        <v>2023</v>
      </c>
      <c r="Q439" s="6" t="str">
        <f ca="1">IF(OR(Гарантии!$R439&gt;=TODAY(),Гарантии!$S439&gt;=TODAY(),Гарантии!$T439&gt;=TODAY(),Гарантии!$U439&gt;=TODAY(),Гарантии!$V439&gt;=TODAY(),Гарантии!$W439&gt;=TODAY(),Гарантии!$X439&gt;=TODAY(),Гарантии!$Z439&gt;=TODAY(),Гарантии!$AB439&gt;=TODAY(),Гарантии!$AD439&gt;=TODAY(),Гарантии!$AC439&gt;=TODAY(),Гарантии!$Y439&gt;=TODAY(),Гарантии!$AA439&gt;=TODAY()),"Действует", "Окончена")</f>
        <v>Действует</v>
      </c>
      <c r="R439" s="6"/>
      <c r="S439" s="6"/>
      <c r="T439" s="6"/>
      <c r="U439" s="6">
        <v>45904</v>
      </c>
      <c r="V439" s="6"/>
      <c r="W439" s="6"/>
      <c r="X439" s="6"/>
      <c r="Y439" s="6"/>
      <c r="Z439" s="6">
        <v>47000</v>
      </c>
      <c r="AA439" s="6">
        <v>45904</v>
      </c>
      <c r="AB439" s="6"/>
      <c r="AC439" s="6"/>
      <c r="AD439" s="6"/>
      <c r="AE439" s="153"/>
      <c r="AF439" s="153"/>
      <c r="AG439" s="156"/>
      <c r="AH439" s="155"/>
      <c r="AI439" s="33"/>
      <c r="AJ439" s="33"/>
      <c r="AK439" s="8"/>
      <c r="AL439" s="8" t="s">
        <v>76</v>
      </c>
      <c r="AM439" s="8"/>
    </row>
    <row r="440" spans="1:39" ht="28">
      <c r="A440" s="13">
        <v>432</v>
      </c>
      <c r="B440" s="8"/>
      <c r="C440" s="8" t="s">
        <v>1016</v>
      </c>
      <c r="D440" s="13" t="s">
        <v>1017</v>
      </c>
      <c r="E440" s="13" t="s">
        <v>1551</v>
      </c>
      <c r="F440" s="43" t="s">
        <v>1019</v>
      </c>
      <c r="G440" s="43" t="s">
        <v>224</v>
      </c>
      <c r="H440" s="8" t="s">
        <v>37</v>
      </c>
      <c r="I440" s="82" t="s">
        <v>788</v>
      </c>
      <c r="J440" s="8" t="s">
        <v>1092</v>
      </c>
      <c r="K440" s="14">
        <v>6</v>
      </c>
      <c r="L440" s="8" t="s">
        <v>1552</v>
      </c>
      <c r="M440" s="1" t="s">
        <v>1022</v>
      </c>
      <c r="N440" s="34" t="s">
        <v>1553</v>
      </c>
      <c r="O440" s="6">
        <v>45244</v>
      </c>
      <c r="P440" s="8">
        <f>IF(ISBLANK(Гарантии!$O440), "Дата не указана", YEAR(Гарантии!$O440))</f>
        <v>2023</v>
      </c>
      <c r="Q440" s="6" t="str">
        <f ca="1">IF(OR(Гарантии!$R440&gt;=TODAY(),Гарантии!$S440&gt;=TODAY(),Гарантии!$T440&gt;=TODAY(),Гарантии!$U440&gt;=TODAY(),Гарантии!$V440&gt;=TODAY(),Гарантии!$W440&gt;=TODAY(),Гарантии!$X440&gt;=TODAY(),Гарантии!$Z440&gt;=TODAY(),Гарантии!$AB440&gt;=TODAY(),Гарантии!$AD440&gt;=TODAY(),Гарантии!$AC440&gt;=TODAY(),Гарантии!$Y440&gt;=TODAY(),Гарантии!$AA440&gt;=TODAY()),"Действует", "Окончена")</f>
        <v>Действует</v>
      </c>
      <c r="R440" s="6"/>
      <c r="S440" s="6"/>
      <c r="T440" s="6"/>
      <c r="U440" s="6">
        <v>46705</v>
      </c>
      <c r="V440" s="6"/>
      <c r="W440" s="6"/>
      <c r="X440" s="6"/>
      <c r="Y440" s="6"/>
      <c r="Z440" s="6">
        <v>47071</v>
      </c>
      <c r="AA440" s="6">
        <v>45975</v>
      </c>
      <c r="AB440" s="6">
        <v>45610</v>
      </c>
      <c r="AC440" s="6"/>
      <c r="AD440" s="6"/>
      <c r="AE440" s="153"/>
      <c r="AF440" s="153"/>
      <c r="AG440" s="156"/>
      <c r="AH440" s="155"/>
      <c r="AI440" s="33"/>
      <c r="AJ440" s="33"/>
      <c r="AK440" s="8"/>
      <c r="AL440" s="8" t="s">
        <v>1640</v>
      </c>
      <c r="AM440" s="8"/>
    </row>
    <row r="441" spans="1:39" ht="28">
      <c r="A441" s="13">
        <v>433</v>
      </c>
      <c r="B441" s="8"/>
      <c r="C441" s="41" t="s">
        <v>1007</v>
      </c>
      <c r="D441" s="8" t="s">
        <v>1008</v>
      </c>
      <c r="E441" s="13" t="s">
        <v>1556</v>
      </c>
      <c r="F441" s="43" t="s">
        <v>227</v>
      </c>
      <c r="G441" s="43" t="s">
        <v>224</v>
      </c>
      <c r="H441" s="8" t="s">
        <v>38</v>
      </c>
      <c r="I441" s="82" t="s">
        <v>309</v>
      </c>
      <c r="J441" s="8" t="s">
        <v>1362</v>
      </c>
      <c r="K441" s="14">
        <v>3.79</v>
      </c>
      <c r="L441" s="8" t="s">
        <v>1557</v>
      </c>
      <c r="M441" s="1" t="s">
        <v>1022</v>
      </c>
      <c r="N441" s="34" t="s">
        <v>1558</v>
      </c>
      <c r="O441" s="6">
        <v>45149</v>
      </c>
      <c r="P441" s="8">
        <f>IF(ISBLANK(Гарантии!$O441), "Дата не указана", YEAR(Гарантии!$O441))</f>
        <v>2023</v>
      </c>
      <c r="Q441" s="6" t="str">
        <f ca="1">IF(OR(Гарантии!$R441&gt;=TODAY(),Гарантии!$S441&gt;=TODAY(),Гарантии!$T441&gt;=TODAY(),Гарантии!$U441&gt;=TODAY(),Гарантии!$V441&gt;=TODAY(),Гарантии!$W441&gt;=TODAY(),Гарантии!$X441&gt;=TODAY(),Гарантии!$Z441&gt;=TODAY(),Гарантии!$AB441&gt;=TODAY(),Гарантии!$AD441&gt;=TODAY(),Гарантии!$AC441&gt;=TODAY(),Гарантии!$Y441&gt;=TODAY(),Гарантии!$AA441&gt;=TODAY()),"Действует", "Окончена")</f>
        <v>Действует</v>
      </c>
      <c r="R441" s="6"/>
      <c r="S441" s="6"/>
      <c r="T441" s="6"/>
      <c r="U441" s="6">
        <v>45880</v>
      </c>
      <c r="V441" s="6"/>
      <c r="W441" s="6">
        <v>47341</v>
      </c>
      <c r="X441" s="6"/>
      <c r="Y441" s="6"/>
      <c r="Z441" s="6">
        <v>46976</v>
      </c>
      <c r="AA441" s="6">
        <v>45880</v>
      </c>
      <c r="AB441" s="6"/>
      <c r="AC441" s="6"/>
      <c r="AD441" s="6"/>
      <c r="AE441" s="153"/>
      <c r="AF441" s="153"/>
      <c r="AG441" s="156"/>
      <c r="AH441" s="155"/>
      <c r="AI441" s="33"/>
      <c r="AJ441" s="33"/>
      <c r="AK441" s="8"/>
      <c r="AL441" s="4" t="s">
        <v>100</v>
      </c>
      <c r="AM441" s="8"/>
    </row>
    <row r="442" spans="1:39" ht="28">
      <c r="A442" s="13">
        <v>434</v>
      </c>
      <c r="B442" s="8"/>
      <c r="C442" s="41" t="s">
        <v>1007</v>
      </c>
      <c r="D442" s="8" t="s">
        <v>1008</v>
      </c>
      <c r="E442" s="13" t="s">
        <v>1559</v>
      </c>
      <c r="F442" s="43" t="s">
        <v>1019</v>
      </c>
      <c r="G442" s="43" t="s">
        <v>224</v>
      </c>
      <c r="H442" s="8" t="s">
        <v>38</v>
      </c>
      <c r="I442" s="82" t="s">
        <v>116</v>
      </c>
      <c r="J442" s="8" t="s">
        <v>1362</v>
      </c>
      <c r="K442" s="14">
        <v>6</v>
      </c>
      <c r="L442" s="8" t="s">
        <v>1560</v>
      </c>
      <c r="M442" s="1" t="s">
        <v>1051</v>
      </c>
      <c r="N442" s="34" t="s">
        <v>1561</v>
      </c>
      <c r="O442" s="6">
        <v>45162</v>
      </c>
      <c r="P442" s="8">
        <f>IF(ISBLANK(Гарантии!$O442), "Дата не указана", YEAR(Гарантии!$O442))</f>
        <v>2023</v>
      </c>
      <c r="Q442" s="6" t="str">
        <f ca="1">IF(OR(Гарантии!$R442&gt;=TODAY(),Гарантии!$S442&gt;=TODAY(),Гарантии!$T442&gt;=TODAY(),Гарантии!$U442&gt;=TODAY(),Гарантии!$V442&gt;=TODAY(),Гарантии!$W442&gt;=TODAY(),Гарантии!$X442&gt;=TODAY(),Гарантии!$Z442&gt;=TODAY(),Гарантии!$AB442&gt;=TODAY(),Гарантии!$AD442&gt;=TODAY(),Гарантии!$AC442&gt;=TODAY(),Гарантии!$Y442&gt;=TODAY(),Гарантии!$AA442&gt;=TODAY()),"Действует", "Окончена")</f>
        <v>Действует</v>
      </c>
      <c r="R442" s="6"/>
      <c r="S442" s="6"/>
      <c r="T442" s="6"/>
      <c r="U442" s="6">
        <v>45893</v>
      </c>
      <c r="V442" s="6"/>
      <c r="W442" s="6">
        <v>47354</v>
      </c>
      <c r="X442" s="6"/>
      <c r="Y442" s="6"/>
      <c r="Z442" s="6">
        <v>46989</v>
      </c>
      <c r="AA442" s="6">
        <v>45893</v>
      </c>
      <c r="AB442" s="6"/>
      <c r="AC442" s="6"/>
      <c r="AD442" s="6"/>
      <c r="AE442" s="153"/>
      <c r="AF442" s="153"/>
      <c r="AG442" s="156"/>
      <c r="AH442" s="155"/>
      <c r="AI442" s="33"/>
      <c r="AJ442" s="33"/>
      <c r="AK442" s="8"/>
      <c r="AL442" s="4" t="s">
        <v>100</v>
      </c>
      <c r="AM442" s="8"/>
    </row>
    <row r="443" spans="1:39" ht="28">
      <c r="A443" s="13">
        <v>435</v>
      </c>
      <c r="B443" s="8"/>
      <c r="C443" s="41" t="s">
        <v>1007</v>
      </c>
      <c r="D443" s="8" t="s">
        <v>1008</v>
      </c>
      <c r="E443" s="13"/>
      <c r="F443" s="43" t="s">
        <v>1370</v>
      </c>
      <c r="G443" s="43" t="s">
        <v>224</v>
      </c>
      <c r="H443" s="8" t="s">
        <v>38</v>
      </c>
      <c r="I443" s="82" t="s">
        <v>309</v>
      </c>
      <c r="J443" s="8" t="s">
        <v>1362</v>
      </c>
      <c r="K443" s="14">
        <v>3</v>
      </c>
      <c r="L443" s="8" t="s">
        <v>129</v>
      </c>
      <c r="M443" s="1" t="s">
        <v>1022</v>
      </c>
      <c r="N443" s="34" t="s">
        <v>1562</v>
      </c>
      <c r="O443" s="6">
        <v>45211</v>
      </c>
      <c r="P443" s="8">
        <f>IF(ISBLANK(Гарантии!$O443), "Дата не указана", YEAR(Гарантии!$O443))</f>
        <v>2023</v>
      </c>
      <c r="Q443" s="6" t="str">
        <f ca="1">IF(OR(Гарантии!$R443&gt;=TODAY(),Гарантии!$S443&gt;=TODAY(),Гарантии!$T443&gt;=TODAY(),Гарантии!$U443&gt;=TODAY(),Гарантии!$V443&gt;=TODAY(),Гарантии!$W443&gt;=TODAY(),Гарантии!$X443&gt;=TODAY(),Гарантии!$Z443&gt;=TODAY(),Гарантии!$AB443&gt;=TODAY(),Гарантии!$AD443&gt;=TODAY(),Гарантии!$AC443&gt;=TODAY(),Гарантии!$Y443&gt;=TODAY(),Гарантии!$AA443&gt;=TODAY()),"Действует", "Окончена")</f>
        <v>Действует</v>
      </c>
      <c r="R443" s="6"/>
      <c r="S443" s="6"/>
      <c r="T443" s="6"/>
      <c r="U443" s="6">
        <v>45942</v>
      </c>
      <c r="V443" s="6"/>
      <c r="W443" s="6"/>
      <c r="X443" s="6"/>
      <c r="Y443" s="6"/>
      <c r="Z443" s="6">
        <v>47038</v>
      </c>
      <c r="AA443" s="6">
        <v>45942</v>
      </c>
      <c r="AB443" s="6"/>
      <c r="AC443" s="6"/>
      <c r="AD443" s="6"/>
      <c r="AE443" s="153"/>
      <c r="AF443" s="153"/>
      <c r="AG443" s="156"/>
      <c r="AH443" s="155"/>
      <c r="AI443" s="33"/>
      <c r="AJ443" s="33"/>
      <c r="AK443" s="8"/>
      <c r="AL443" s="4" t="s">
        <v>100</v>
      </c>
      <c r="AM443" s="8"/>
    </row>
    <row r="444" spans="1:39" ht="112">
      <c r="A444" s="13">
        <v>436</v>
      </c>
      <c r="B444" s="8" t="s">
        <v>815</v>
      </c>
      <c r="C444" s="8" t="s">
        <v>1016</v>
      </c>
      <c r="D444" s="13" t="s">
        <v>1017</v>
      </c>
      <c r="E444" s="13" t="s">
        <v>1565</v>
      </c>
      <c r="F444" s="43" t="s">
        <v>1370</v>
      </c>
      <c r="G444" s="43" t="s">
        <v>224</v>
      </c>
      <c r="H444" s="8" t="s">
        <v>15</v>
      </c>
      <c r="I444" s="82" t="s">
        <v>240</v>
      </c>
      <c r="J444" s="8" t="s">
        <v>1092</v>
      </c>
      <c r="K444" s="14">
        <v>19.707999999999998</v>
      </c>
      <c r="L444" s="8" t="s">
        <v>1566</v>
      </c>
      <c r="M444" s="1" t="s">
        <v>1537</v>
      </c>
      <c r="N444" s="34" t="s">
        <v>1567</v>
      </c>
      <c r="O444" s="6">
        <v>45230</v>
      </c>
      <c r="P444" s="8">
        <f>IF(ISBLANK(Гарантии!$O444), "Дата не указана", YEAR(Гарантии!$O444))</f>
        <v>2023</v>
      </c>
      <c r="Q444" s="6" t="str">
        <f ca="1">IF(OR(Гарантии!$R444&gt;=TODAY(),Гарантии!$S444&gt;=TODAY(),Гарантии!$T444&gt;=TODAY(),Гарантии!$U444&gt;=TODAY(),Гарантии!$V444&gt;=TODAY(),Гарантии!$W444&gt;=TODAY(),Гарантии!$X444&gt;=TODAY(),Гарантии!$Z444&gt;=TODAY(),Гарантии!$AB444&gt;=TODAY(),Гарантии!$AD444&gt;=TODAY(),Гарантии!$AC444&gt;=TODAY(),Гарантии!$Y444&gt;=TODAY(),Гарантии!$AA444&gt;=TODAY()),"Действует", "Окончена")</f>
        <v>Действует</v>
      </c>
      <c r="R444" s="6"/>
      <c r="S444" s="6"/>
      <c r="T444" s="6"/>
      <c r="U444" s="6">
        <v>46691</v>
      </c>
      <c r="V444" s="6"/>
      <c r="W444" s="6"/>
      <c r="X444" s="6">
        <v>47057</v>
      </c>
      <c r="Y444" s="6"/>
      <c r="Z444" s="6">
        <v>47057</v>
      </c>
      <c r="AA444" s="6">
        <v>45961</v>
      </c>
      <c r="AB444" s="6">
        <v>45596</v>
      </c>
      <c r="AC444" s="6"/>
      <c r="AD444" s="6"/>
      <c r="AE444" s="153"/>
      <c r="AF444" s="153"/>
      <c r="AG444" s="156"/>
      <c r="AH444" s="155"/>
      <c r="AI444" s="33"/>
      <c r="AJ444" s="33"/>
      <c r="AK444" s="8"/>
      <c r="AL444" s="8" t="s">
        <v>47</v>
      </c>
      <c r="AM444" s="8"/>
    </row>
    <row r="445" spans="1:39" ht="28">
      <c r="A445" s="13">
        <v>437</v>
      </c>
      <c r="B445" s="8"/>
      <c r="C445" s="41" t="s">
        <v>1007</v>
      </c>
      <c r="D445" s="8" t="s">
        <v>1008</v>
      </c>
      <c r="E445" s="13" t="s">
        <v>1563</v>
      </c>
      <c r="F445" s="43" t="s">
        <v>1019</v>
      </c>
      <c r="G445" s="43" t="s">
        <v>224</v>
      </c>
      <c r="H445" s="8" t="s">
        <v>15</v>
      </c>
      <c r="I445" s="82" t="s">
        <v>1617</v>
      </c>
      <c r="J445" s="8" t="s">
        <v>1025</v>
      </c>
      <c r="K445" s="14">
        <v>5</v>
      </c>
      <c r="L445" s="8" t="s">
        <v>355</v>
      </c>
      <c r="M445" s="1" t="s">
        <v>1022</v>
      </c>
      <c r="N445" s="34" t="s">
        <v>1564</v>
      </c>
      <c r="O445" s="6">
        <v>45258</v>
      </c>
      <c r="P445" s="8">
        <f>IF(ISBLANK(Гарантии!$O445), "Дата не указана", YEAR(Гарантии!$O445))</f>
        <v>2023</v>
      </c>
      <c r="Q445" s="6" t="str">
        <f ca="1">IF(OR(Гарантии!$R445&gt;=TODAY(),Гарантии!$S445&gt;=TODAY(),Гарантии!$T445&gt;=TODAY(),Гарантии!$U445&gt;=TODAY(),Гарантии!$V445&gt;=TODAY(),Гарантии!$W445&gt;=TODAY(),Гарантии!$X445&gt;=TODAY(),Гарантии!$Z445&gt;=TODAY(),Гарантии!$AB445&gt;=TODAY(),Гарантии!$AD445&gt;=TODAY(),Гарантии!$AC445&gt;=TODAY(),Гарантии!$Y445&gt;=TODAY(),Гарантии!$AA445&gt;=TODAY()),"Действует", "Окончена")</f>
        <v>Действует</v>
      </c>
      <c r="R445" s="6"/>
      <c r="S445" s="6"/>
      <c r="T445" s="6"/>
      <c r="U445" s="6">
        <v>46719</v>
      </c>
      <c r="V445" s="6"/>
      <c r="W445" s="6"/>
      <c r="X445" s="6"/>
      <c r="Y445" s="6"/>
      <c r="Z445" s="6">
        <v>47085</v>
      </c>
      <c r="AA445" s="6">
        <v>45989</v>
      </c>
      <c r="AB445" s="6">
        <v>45624</v>
      </c>
      <c r="AC445" s="6"/>
      <c r="AD445" s="6"/>
      <c r="AE445" s="153"/>
      <c r="AF445" s="153"/>
      <c r="AG445" s="156"/>
      <c r="AH445" s="155"/>
      <c r="AI445" s="33"/>
      <c r="AJ445" s="33"/>
      <c r="AK445" s="8"/>
      <c r="AL445" s="8" t="s">
        <v>47</v>
      </c>
      <c r="AM445" s="8"/>
    </row>
    <row r="446" spans="1:39" ht="28">
      <c r="A446" s="13">
        <v>438</v>
      </c>
      <c r="B446" s="8"/>
      <c r="C446" s="41" t="s">
        <v>1007</v>
      </c>
      <c r="D446" s="8" t="s">
        <v>1008</v>
      </c>
      <c r="E446" s="13" t="s">
        <v>1568</v>
      </c>
      <c r="F446" s="43" t="s">
        <v>1019</v>
      </c>
      <c r="G446" s="43" t="s">
        <v>224</v>
      </c>
      <c r="H446" s="8" t="s">
        <v>84</v>
      </c>
      <c r="I446" s="82" t="s">
        <v>119</v>
      </c>
      <c r="J446" s="8" t="s">
        <v>1362</v>
      </c>
      <c r="K446" s="35">
        <v>6.0140000000000002</v>
      </c>
      <c r="L446" s="8" t="s">
        <v>1569</v>
      </c>
      <c r="M446" s="8" t="s">
        <v>1051</v>
      </c>
      <c r="N446" s="34" t="s">
        <v>1570</v>
      </c>
      <c r="O446" s="6">
        <v>45149</v>
      </c>
      <c r="P446" s="8">
        <f>IF(ISBLANK(Гарантии!$O446), "Дата не указана", YEAR(Гарантии!$O446))</f>
        <v>2023</v>
      </c>
      <c r="Q446" s="6" t="str">
        <f ca="1">IF(OR(Гарантии!$R446&gt;=TODAY(),Гарантии!$S446&gt;=TODAY(),Гарантии!$T446&gt;=TODAY(),Гарантии!$U446&gt;=TODAY(),Гарантии!$V446&gt;=TODAY(),Гарантии!$W446&gt;=TODAY(),Гарантии!$X446&gt;=TODAY(),Гарантии!$Z446&gt;=TODAY(),Гарантии!$AB446&gt;=TODAY(),Гарантии!$AD446&gt;=TODAY(),Гарантии!$AC446&gt;=TODAY(),Гарантии!$Y446&gt;=TODAY(),Гарантии!$AA446&gt;=TODAY()),"Действует", "Окончена")</f>
        <v>Действует</v>
      </c>
      <c r="R446" s="6"/>
      <c r="S446" s="6"/>
      <c r="T446" s="6"/>
      <c r="U446" s="6">
        <v>45880</v>
      </c>
      <c r="V446" s="6"/>
      <c r="W446" s="6"/>
      <c r="X446" s="6"/>
      <c r="Y446" s="6"/>
      <c r="Z446" s="6">
        <v>46976</v>
      </c>
      <c r="AA446" s="6">
        <v>45880</v>
      </c>
      <c r="AB446" s="6"/>
      <c r="AC446" s="6"/>
      <c r="AD446" s="6"/>
      <c r="AE446" s="153"/>
      <c r="AF446" s="153"/>
      <c r="AG446" s="156"/>
      <c r="AH446" s="155"/>
      <c r="AI446" s="33"/>
      <c r="AJ446" s="33"/>
      <c r="AK446" s="8"/>
      <c r="AL446" s="4" t="s">
        <v>85</v>
      </c>
      <c r="AM446" s="8"/>
    </row>
    <row r="447" spans="1:39" ht="28">
      <c r="A447" s="13">
        <v>439</v>
      </c>
      <c r="B447" s="8"/>
      <c r="C447" s="41" t="s">
        <v>1007</v>
      </c>
      <c r="D447" s="8" t="s">
        <v>1008</v>
      </c>
      <c r="E447" s="13" t="s">
        <v>1568</v>
      </c>
      <c r="F447" s="43" t="s">
        <v>227</v>
      </c>
      <c r="G447" s="43" t="s">
        <v>224</v>
      </c>
      <c r="H447" s="8" t="s">
        <v>84</v>
      </c>
      <c r="I447" s="82" t="s">
        <v>119</v>
      </c>
      <c r="J447" s="8" t="s">
        <v>1362</v>
      </c>
      <c r="K447" s="35">
        <v>2.2599999999999998</v>
      </c>
      <c r="L447" s="8" t="s">
        <v>1571</v>
      </c>
      <c r="M447" s="8" t="s">
        <v>1572</v>
      </c>
      <c r="N447" s="34" t="s">
        <v>1573</v>
      </c>
      <c r="O447" s="6">
        <v>45177</v>
      </c>
      <c r="P447" s="8">
        <f>IF(ISBLANK(Гарантии!$O447), "Дата не указана", YEAR(Гарантии!$O447))</f>
        <v>2023</v>
      </c>
      <c r="Q447" s="6" t="str">
        <f ca="1">IF(OR(Гарантии!$R447&gt;=TODAY(),Гарантии!$S447&gt;=TODAY(),Гарантии!$T447&gt;=TODAY(),Гарантии!$U447&gt;=TODAY(),Гарантии!$V447&gt;=TODAY(),Гарантии!$W447&gt;=TODAY(),Гарантии!$X447&gt;=TODAY(),Гарантии!$Z447&gt;=TODAY(),Гарантии!$AB447&gt;=TODAY(),Гарантии!$AD447&gt;=TODAY(),Гарантии!$AC447&gt;=TODAY(),Гарантии!$Y447&gt;=TODAY(),Гарантии!$AA447&gt;=TODAY()),"Действует", "Окончена")</f>
        <v>Действует</v>
      </c>
      <c r="R447" s="6"/>
      <c r="S447" s="6"/>
      <c r="T447" s="6"/>
      <c r="U447" s="6">
        <v>45908</v>
      </c>
      <c r="V447" s="6"/>
      <c r="W447" s="6"/>
      <c r="X447" s="6"/>
      <c r="Y447" s="6"/>
      <c r="Z447" s="6">
        <v>47004</v>
      </c>
      <c r="AA447" s="6"/>
      <c r="AB447" s="6"/>
      <c r="AC447" s="6"/>
      <c r="AD447" s="6"/>
      <c r="AE447" s="153"/>
      <c r="AF447" s="153"/>
      <c r="AG447" s="156"/>
      <c r="AH447" s="155"/>
      <c r="AI447" s="33"/>
      <c r="AJ447" s="33"/>
      <c r="AK447" s="8"/>
      <c r="AL447" s="4" t="s">
        <v>85</v>
      </c>
      <c r="AM447" s="8"/>
    </row>
    <row r="448" spans="1:39" ht="28">
      <c r="A448" s="13">
        <v>440</v>
      </c>
      <c r="B448" s="8"/>
      <c r="C448" s="41" t="s">
        <v>1007</v>
      </c>
      <c r="D448" s="8" t="s">
        <v>1008</v>
      </c>
      <c r="E448" s="13" t="s">
        <v>1581</v>
      </c>
      <c r="F448" s="43" t="s">
        <v>227</v>
      </c>
      <c r="G448" s="43" t="s">
        <v>224</v>
      </c>
      <c r="H448" s="8" t="s">
        <v>216</v>
      </c>
      <c r="I448" s="82" t="s">
        <v>1582</v>
      </c>
      <c r="J448" s="8" t="s">
        <v>1362</v>
      </c>
      <c r="K448" s="14">
        <v>1.51</v>
      </c>
      <c r="L448" s="8" t="s">
        <v>1583</v>
      </c>
      <c r="M448" s="1" t="s">
        <v>1051</v>
      </c>
      <c r="N448" s="34" t="s">
        <v>1584</v>
      </c>
      <c r="O448" s="6">
        <v>45098</v>
      </c>
      <c r="P448" s="8">
        <f>IF(ISBLANK(Гарантии!$O448), "Дата не указана", YEAR(Гарантии!$O448))</f>
        <v>2023</v>
      </c>
      <c r="Q448" s="6" t="str">
        <f ca="1">IF(OR(Гарантии!$R448&gt;=TODAY(),Гарантии!$S448&gt;=TODAY(),Гарантии!$T448&gt;=TODAY(),Гарантии!$U448&gt;=TODAY(),Гарантии!$V448&gt;=TODAY(),Гарантии!$W448&gt;=TODAY(),Гарантии!$X448&gt;=TODAY(),Гарантии!$Z448&gt;=TODAY(),Гарантии!$AB448&gt;=TODAY(),Гарантии!$AD448&gt;=TODAY(),Гарантии!$AC448&gt;=TODAY(),Гарантии!$Y448&gt;=TODAY(),Гарантии!$AA448&gt;=TODAY()),"Действует", "Окончена")</f>
        <v>Действует</v>
      </c>
      <c r="R448" s="6"/>
      <c r="S448" s="6"/>
      <c r="T448" s="6"/>
      <c r="U448" s="6">
        <v>45829</v>
      </c>
      <c r="V448" s="6"/>
      <c r="W448" s="6"/>
      <c r="X448" s="6"/>
      <c r="Y448" s="6"/>
      <c r="Z448" s="6">
        <v>46925</v>
      </c>
      <c r="AA448" s="6">
        <v>45829</v>
      </c>
      <c r="AB448" s="6"/>
      <c r="AC448" s="6"/>
      <c r="AD448" s="6"/>
      <c r="AE448" s="153"/>
      <c r="AF448" s="153"/>
      <c r="AG448" s="156"/>
      <c r="AH448" s="155"/>
      <c r="AI448" s="33"/>
      <c r="AJ448" s="33"/>
      <c r="AK448" s="8"/>
      <c r="AL448" s="4" t="s">
        <v>100</v>
      </c>
      <c r="AM448" s="8"/>
    </row>
    <row r="449" spans="1:39" ht="56">
      <c r="A449" s="13">
        <v>441</v>
      </c>
      <c r="B449" s="8"/>
      <c r="C449" s="8" t="s">
        <v>1016</v>
      </c>
      <c r="D449" s="13" t="s">
        <v>1017</v>
      </c>
      <c r="E449" s="13" t="s">
        <v>1578</v>
      </c>
      <c r="F449" s="43" t="s">
        <v>1019</v>
      </c>
      <c r="G449" s="43" t="s">
        <v>224</v>
      </c>
      <c r="H449" s="8" t="s">
        <v>216</v>
      </c>
      <c r="I449" s="82" t="s">
        <v>275</v>
      </c>
      <c r="J449" s="8" t="s">
        <v>1362</v>
      </c>
      <c r="K449" s="14">
        <v>6.3</v>
      </c>
      <c r="L449" s="8" t="s">
        <v>1579</v>
      </c>
      <c r="M449" s="1" t="s">
        <v>1022</v>
      </c>
      <c r="N449" s="34" t="s">
        <v>1580</v>
      </c>
      <c r="O449" s="6">
        <v>45162</v>
      </c>
      <c r="P449" s="8">
        <f>IF(ISBLANK(Гарантии!$O449), "Дата не указана", YEAR(Гарантии!$O449))</f>
        <v>2023</v>
      </c>
      <c r="Q449" s="6" t="str">
        <f ca="1">IF(OR(Гарантии!$R449&gt;=TODAY(),Гарантии!$S449&gt;=TODAY(),Гарантии!$T449&gt;=TODAY(),Гарантии!$U449&gt;=TODAY(),Гарантии!$V449&gt;=TODAY(),Гарантии!$W449&gt;=TODAY(),Гарантии!$X449&gt;=TODAY(),Гарантии!$Z449&gt;=TODAY(),Гарантии!$AB449&gt;=TODAY(),Гарантии!$AD449&gt;=TODAY(),Гарантии!$AC449&gt;=TODAY(),Гарантии!$Y449&gt;=TODAY(),Гарантии!$AA449&gt;=TODAY()),"Действует", "Окончена")</f>
        <v>Действует</v>
      </c>
      <c r="R449" s="6"/>
      <c r="S449" s="6"/>
      <c r="T449" s="6"/>
      <c r="U449" s="6">
        <v>45893</v>
      </c>
      <c r="V449" s="6"/>
      <c r="W449" s="6">
        <v>47354</v>
      </c>
      <c r="X449" s="6"/>
      <c r="Y449" s="6"/>
      <c r="Z449" s="6">
        <v>46989</v>
      </c>
      <c r="AA449" s="6">
        <v>45893</v>
      </c>
      <c r="AB449" s="6"/>
      <c r="AC449" s="6"/>
      <c r="AD449" s="6"/>
      <c r="AE449" s="153"/>
      <c r="AF449" s="153"/>
      <c r="AG449" s="156"/>
      <c r="AH449" s="155"/>
      <c r="AI449" s="33"/>
      <c r="AJ449" s="33"/>
      <c r="AK449" s="8"/>
      <c r="AL449" s="4" t="s">
        <v>100</v>
      </c>
      <c r="AM449" s="8"/>
    </row>
    <row r="450" spans="1:39" ht="56">
      <c r="A450" s="13">
        <v>442</v>
      </c>
      <c r="B450" s="8"/>
      <c r="C450" s="8" t="s">
        <v>1016</v>
      </c>
      <c r="D450" s="13" t="s">
        <v>1017</v>
      </c>
      <c r="E450" s="13" t="s">
        <v>1585</v>
      </c>
      <c r="F450" s="43" t="s">
        <v>227</v>
      </c>
      <c r="G450" s="43" t="s">
        <v>224</v>
      </c>
      <c r="H450" s="8" t="s">
        <v>39</v>
      </c>
      <c r="I450" s="82" t="s">
        <v>157</v>
      </c>
      <c r="J450" s="8" t="s">
        <v>1025</v>
      </c>
      <c r="K450" s="14">
        <v>1.002</v>
      </c>
      <c r="L450" s="8" t="s">
        <v>1586</v>
      </c>
      <c r="M450" s="1" t="s">
        <v>1022</v>
      </c>
      <c r="N450" s="34" t="s">
        <v>1587</v>
      </c>
      <c r="O450" s="6">
        <v>45134</v>
      </c>
      <c r="P450" s="8">
        <f>IF(ISBLANK(Гарантии!$O450), "Дата не указана", YEAR(Гарантии!$O450))</f>
        <v>2023</v>
      </c>
      <c r="Q450" s="6" t="str">
        <f ca="1">IF(OR(Гарантии!$R450&gt;=TODAY(),Гарантии!$S450&gt;=TODAY(),Гарантии!$T450&gt;=TODAY(),Гарантии!$U450&gt;=TODAY(),Гарантии!$V450&gt;=TODAY(),Гарантии!$W450&gt;=TODAY(),Гарантии!$X450&gt;=TODAY(),Гарантии!$Z450&gt;=TODAY(),Гарантии!$AB450&gt;=TODAY(),Гарантии!$AD450&gt;=TODAY(),Гарантии!$AC450&gt;=TODAY(),Гарантии!$Y450&gt;=TODAY(),Гарантии!$AA450&gt;=TODAY()),"Действует", "Окончена")</f>
        <v>Действует</v>
      </c>
      <c r="R450" s="6"/>
      <c r="S450" s="6"/>
      <c r="T450" s="6">
        <v>46961</v>
      </c>
      <c r="U450" s="6">
        <v>46595</v>
      </c>
      <c r="V450" s="6"/>
      <c r="W450" s="6"/>
      <c r="X450" s="6"/>
      <c r="Y450" s="6"/>
      <c r="Z450" s="6">
        <v>46961</v>
      </c>
      <c r="AA450" s="6">
        <v>45865</v>
      </c>
      <c r="AB450" s="6">
        <v>45500</v>
      </c>
      <c r="AC450" s="6"/>
      <c r="AD450" s="6"/>
      <c r="AE450" s="153"/>
      <c r="AF450" s="153"/>
      <c r="AG450" s="156"/>
      <c r="AH450" s="155"/>
      <c r="AI450" s="33"/>
      <c r="AJ450" s="33"/>
      <c r="AK450" s="8"/>
      <c r="AL450" s="4" t="s">
        <v>201</v>
      </c>
      <c r="AM450" s="8"/>
    </row>
    <row r="451" spans="1:39" ht="42">
      <c r="A451" s="13">
        <v>443</v>
      </c>
      <c r="B451" s="8"/>
      <c r="C451" s="41" t="s">
        <v>1007</v>
      </c>
      <c r="D451" s="8" t="s">
        <v>1008</v>
      </c>
      <c r="E451" s="13" t="s">
        <v>1588</v>
      </c>
      <c r="F451" s="43" t="s">
        <v>1019</v>
      </c>
      <c r="G451" s="43" t="s">
        <v>224</v>
      </c>
      <c r="H451" s="8" t="s">
        <v>39</v>
      </c>
      <c r="I451" s="82" t="s">
        <v>120</v>
      </c>
      <c r="J451" s="8" t="s">
        <v>1362</v>
      </c>
      <c r="K451" s="14">
        <v>7.75</v>
      </c>
      <c r="L451" s="8" t="s">
        <v>1589</v>
      </c>
      <c r="M451" s="1" t="s">
        <v>1084</v>
      </c>
      <c r="N451" s="34" t="s">
        <v>1590</v>
      </c>
      <c r="O451" s="6">
        <v>45191</v>
      </c>
      <c r="P451" s="8">
        <f>IF(ISBLANK(Гарантии!$O451), "Дата не указана", YEAR(Гарантии!$O451))</f>
        <v>2023</v>
      </c>
      <c r="Q451" s="6" t="str">
        <f ca="1">IF(OR(Гарантии!$R451&gt;=TODAY(),Гарантии!$S451&gt;=TODAY(),Гарантии!$T451&gt;=TODAY(),Гарантии!$U451&gt;=TODAY(),Гарантии!$V451&gt;=TODAY(),Гарантии!$W451&gt;=TODAY(),Гарантии!$X451&gt;=TODAY(),Гарантии!$Z451&gt;=TODAY(),Гарантии!$AB451&gt;=TODAY(),Гарантии!$AD451&gt;=TODAY(),Гарантии!$AC451&gt;=TODAY(),Гарантии!$Y451&gt;=TODAY(),Гарантии!$AA451&gt;=TODAY()),"Действует", "Окончена")</f>
        <v>Действует</v>
      </c>
      <c r="R451" s="6"/>
      <c r="S451" s="6"/>
      <c r="T451" s="6"/>
      <c r="U451" s="6">
        <v>45922</v>
      </c>
      <c r="V451" s="6"/>
      <c r="W451" s="6">
        <v>47383</v>
      </c>
      <c r="X451" s="6"/>
      <c r="Y451" s="6"/>
      <c r="Z451" s="6">
        <v>47018</v>
      </c>
      <c r="AA451" s="6">
        <v>45922</v>
      </c>
      <c r="AB451" s="6"/>
      <c r="AC451" s="6"/>
      <c r="AD451" s="6"/>
      <c r="AE451" s="153"/>
      <c r="AF451" s="153"/>
      <c r="AG451" s="156"/>
      <c r="AH451" s="155"/>
      <c r="AI451" s="33"/>
      <c r="AJ451" s="33"/>
      <c r="AK451" s="8"/>
      <c r="AL451" s="4" t="s">
        <v>201</v>
      </c>
      <c r="AM451" s="8"/>
    </row>
    <row r="452" spans="1:39" ht="28">
      <c r="A452" s="13">
        <v>444</v>
      </c>
      <c r="B452" s="8"/>
      <c r="C452" s="8" t="s">
        <v>1016</v>
      </c>
      <c r="D452" s="13" t="s">
        <v>1017</v>
      </c>
      <c r="E452" s="13" t="s">
        <v>1603</v>
      </c>
      <c r="F452" s="43" t="s">
        <v>1019</v>
      </c>
      <c r="G452" s="43" t="s">
        <v>224</v>
      </c>
      <c r="H452" s="8" t="s">
        <v>41</v>
      </c>
      <c r="I452" s="82" t="s">
        <v>788</v>
      </c>
      <c r="J452" s="8" t="s">
        <v>1025</v>
      </c>
      <c r="K452" s="14">
        <v>3.02</v>
      </c>
      <c r="L452" s="8" t="s">
        <v>1604</v>
      </c>
      <c r="M452" s="1" t="s">
        <v>1022</v>
      </c>
      <c r="N452" s="34" t="s">
        <v>1605</v>
      </c>
      <c r="O452" s="6">
        <v>45184</v>
      </c>
      <c r="P452" s="8">
        <f>IF(ISBLANK(Гарантии!$O452), "Дата не указана", YEAR(Гарантии!$O452))</f>
        <v>2023</v>
      </c>
      <c r="Q452" s="6" t="str">
        <f ca="1">IF(OR(Гарантии!$R452&gt;=TODAY(),Гарантии!$S452&gt;=TODAY(),Гарантии!$T452&gt;=TODAY(),Гарантии!$U452&gt;=TODAY(),Гарантии!$V452&gt;=TODAY(),Гарантии!$W452&gt;=TODAY(),Гарантии!$X452&gt;=TODAY(),Гарантии!$Z452&gt;=TODAY(),Гарантии!$AB452&gt;=TODAY(),Гарантии!$AD452&gt;=TODAY(),Гарантии!$AC452&gt;=TODAY(),Гарантии!$Y452&gt;=TODAY(),Гарантии!$AA452&gt;=TODAY()),"Действует", "Окончена")</f>
        <v>Действует</v>
      </c>
      <c r="R452" s="6"/>
      <c r="S452" s="6"/>
      <c r="T452" s="6"/>
      <c r="U452" s="6">
        <v>46645</v>
      </c>
      <c r="V452" s="6"/>
      <c r="W452" s="6">
        <v>47376</v>
      </c>
      <c r="X452" s="6"/>
      <c r="Y452" s="6"/>
      <c r="Z452" s="6">
        <v>47011</v>
      </c>
      <c r="AA452" s="6">
        <v>45915</v>
      </c>
      <c r="AB452" s="6">
        <v>45915</v>
      </c>
      <c r="AC452" s="6"/>
      <c r="AD452" s="6"/>
      <c r="AE452" s="153"/>
      <c r="AF452" s="153"/>
      <c r="AG452" s="156"/>
      <c r="AH452" s="155"/>
      <c r="AI452" s="33"/>
      <c r="AJ452" s="33"/>
      <c r="AK452" s="8"/>
      <c r="AL452" s="8" t="s">
        <v>48</v>
      </c>
      <c r="AM452" s="8"/>
    </row>
    <row r="453" spans="1:39" ht="28">
      <c r="A453" s="13">
        <v>445</v>
      </c>
      <c r="B453" s="8"/>
      <c r="C453" s="8" t="s">
        <v>1016</v>
      </c>
      <c r="D453" s="8" t="s">
        <v>1008</v>
      </c>
      <c r="E453" s="13" t="s">
        <v>1591</v>
      </c>
      <c r="F453" s="43" t="s">
        <v>227</v>
      </c>
      <c r="G453" s="43" t="s">
        <v>224</v>
      </c>
      <c r="H453" s="8" t="s">
        <v>41</v>
      </c>
      <c r="I453" s="82" t="s">
        <v>1592</v>
      </c>
      <c r="J453" s="8" t="s">
        <v>1025</v>
      </c>
      <c r="K453" s="14">
        <v>3</v>
      </c>
      <c r="L453" s="8" t="s">
        <v>1593</v>
      </c>
      <c r="M453" s="1" t="s">
        <v>1594</v>
      </c>
      <c r="N453" s="34" t="s">
        <v>1595</v>
      </c>
      <c r="O453" s="6">
        <v>45233</v>
      </c>
      <c r="P453" s="8">
        <f>IF(ISBLANK(Гарантии!$O453), "Дата не указана", YEAR(Гарантии!$O453))</f>
        <v>2023</v>
      </c>
      <c r="Q453" s="6" t="str">
        <f ca="1">IF(OR(Гарантии!$R453&gt;=TODAY(),Гарантии!$S453&gt;=TODAY(),Гарантии!$T453&gt;=TODAY(),Гарантии!$U453&gt;=TODAY(),Гарантии!$V453&gt;=TODAY(),Гарантии!$W453&gt;=TODAY(),Гарантии!$X453&gt;=TODAY(),Гарантии!$Z453&gt;=TODAY(),Гарантии!$AB453&gt;=TODAY(),Гарантии!$AD453&gt;=TODAY(),Гарантии!$AC453&gt;=TODAY(),Гарантии!$Y453&gt;=TODAY(),Гарантии!$AA453&gt;=TODAY()),"Действует", "Окончена")</f>
        <v>Действует</v>
      </c>
      <c r="R453" s="6"/>
      <c r="S453" s="6"/>
      <c r="T453" s="6"/>
      <c r="U453" s="6">
        <v>46694</v>
      </c>
      <c r="V453" s="6"/>
      <c r="W453" s="6">
        <v>47425</v>
      </c>
      <c r="X453" s="6"/>
      <c r="Y453" s="6"/>
      <c r="Z453" s="6">
        <v>45964</v>
      </c>
      <c r="AA453" s="6">
        <v>45964</v>
      </c>
      <c r="AB453" s="6">
        <v>45415</v>
      </c>
      <c r="AC453" s="6"/>
      <c r="AD453" s="6"/>
      <c r="AE453" s="153"/>
      <c r="AF453" s="153"/>
      <c r="AG453" s="156"/>
      <c r="AH453" s="155"/>
      <c r="AI453" s="33"/>
      <c r="AJ453" s="33"/>
      <c r="AK453" s="8"/>
      <c r="AL453" s="8" t="s">
        <v>48</v>
      </c>
      <c r="AM453" s="8"/>
    </row>
    <row r="454" spans="1:39" ht="56">
      <c r="A454" s="13">
        <v>446</v>
      </c>
      <c r="B454" s="8"/>
      <c r="C454" s="8" t="s">
        <v>1016</v>
      </c>
      <c r="D454" s="13" t="s">
        <v>1017</v>
      </c>
      <c r="E454" s="13" t="s">
        <v>1600</v>
      </c>
      <c r="F454" s="43" t="s">
        <v>1403</v>
      </c>
      <c r="G454" s="43" t="s">
        <v>224</v>
      </c>
      <c r="H454" s="8" t="s">
        <v>41</v>
      </c>
      <c r="I454" s="82" t="s">
        <v>788</v>
      </c>
      <c r="J454" s="8" t="s">
        <v>1025</v>
      </c>
      <c r="K454" s="14">
        <v>2</v>
      </c>
      <c r="L454" s="8" t="s">
        <v>1601</v>
      </c>
      <c r="M454" s="1" t="s">
        <v>1602</v>
      </c>
      <c r="N454" s="34" t="s">
        <v>1301</v>
      </c>
      <c r="O454" s="6">
        <v>45251</v>
      </c>
      <c r="P454" s="8">
        <f>IF(ISBLANK(Гарантии!$O454), "Дата не указана", YEAR(Гарантии!$O454))</f>
        <v>2023</v>
      </c>
      <c r="Q454" s="6" t="str">
        <f ca="1">IF(OR(Гарантии!$R454&gt;=TODAY(),Гарантии!$S454&gt;=TODAY(),Гарантии!$T454&gt;=TODAY(),Гарантии!$U454&gt;=TODAY(),Гарантии!$V454&gt;=TODAY(),Гарантии!$W454&gt;=TODAY(),Гарантии!$X454&gt;=TODAY(),Гарантии!$Z454&gt;=TODAY(),Гарантии!$AB454&gt;=TODAY(),Гарантии!$AD454&gt;=TODAY(),Гарантии!$AC454&gt;=TODAY(),Гарантии!$Y454&gt;=TODAY(),Гарантии!$AA454&gt;=TODAY()),"Действует", "Окончена")</f>
        <v>Действует</v>
      </c>
      <c r="R454" s="6"/>
      <c r="S454" s="6"/>
      <c r="T454" s="6"/>
      <c r="U454" s="6">
        <v>46712</v>
      </c>
      <c r="V454" s="6"/>
      <c r="W454" s="6">
        <v>47443</v>
      </c>
      <c r="X454" s="6"/>
      <c r="Y454" s="6"/>
      <c r="Z454" s="6">
        <v>47078</v>
      </c>
      <c r="AA454" s="6">
        <v>45982</v>
      </c>
      <c r="AB454" s="6">
        <v>45617</v>
      </c>
      <c r="AC454" s="6"/>
      <c r="AD454" s="6"/>
      <c r="AE454" s="153"/>
      <c r="AF454" s="153"/>
      <c r="AG454" s="156"/>
      <c r="AH454" s="155"/>
      <c r="AI454" s="33"/>
      <c r="AJ454" s="33"/>
      <c r="AK454" s="8"/>
      <c r="AL454" s="8" t="s">
        <v>48</v>
      </c>
      <c r="AM454" s="8"/>
    </row>
    <row r="455" spans="1:39" ht="28">
      <c r="A455" s="13">
        <v>447</v>
      </c>
      <c r="B455" s="8"/>
      <c r="C455" s="8" t="s">
        <v>1016</v>
      </c>
      <c r="D455" s="13" t="s">
        <v>1017</v>
      </c>
      <c r="E455" s="13" t="s">
        <v>1635</v>
      </c>
      <c r="F455" s="43" t="s">
        <v>227</v>
      </c>
      <c r="G455" s="43" t="s">
        <v>224</v>
      </c>
      <c r="H455" s="8" t="s">
        <v>41</v>
      </c>
      <c r="I455" s="82" t="s">
        <v>788</v>
      </c>
      <c r="J455" s="8" t="s">
        <v>1025</v>
      </c>
      <c r="K455" s="14">
        <v>1</v>
      </c>
      <c r="L455" s="14" t="s">
        <v>1633</v>
      </c>
      <c r="M455" s="1" t="s">
        <v>1022</v>
      </c>
      <c r="N455" s="34" t="s">
        <v>1634</v>
      </c>
      <c r="O455" s="6">
        <v>45275</v>
      </c>
      <c r="P455" s="8">
        <f>IF(ISBLANK(Гарантии!$O455), "Дата не указана", YEAR(Гарантии!$O455))</f>
        <v>2023</v>
      </c>
      <c r="Q455" s="6" t="str">
        <f ca="1">IF(OR(Гарантии!$R455&gt;=TODAY(),Гарантии!$S455&gt;=TODAY(),Гарантии!$T455&gt;=TODAY(),Гарантии!$U455&gt;=TODAY(),Гарантии!$V455&gt;=TODAY(),Гарантии!$W455&gt;=TODAY(),Гарантии!$X455&gt;=TODAY(),Гарантии!$Z455&gt;=TODAY(),Гарантии!$AB455&gt;=TODAY(),Гарантии!$AD455&gt;=TODAY(),Гарантии!$AC455&gt;=TODAY(),Гарантии!$Y455&gt;=TODAY(),Гарантии!$AA455&gt;=TODAY()),"Действует", "Окончена")</f>
        <v>Действует</v>
      </c>
      <c r="R455" s="6"/>
      <c r="S455" s="6"/>
      <c r="T455" s="6"/>
      <c r="U455" s="6">
        <v>47467</v>
      </c>
      <c r="V455" s="6"/>
      <c r="W455" s="6"/>
      <c r="X455" s="6"/>
      <c r="Y455" s="6"/>
      <c r="Z455" s="6">
        <v>47102</v>
      </c>
      <c r="AA455" s="6">
        <v>46006</v>
      </c>
      <c r="AB455" s="6">
        <v>45641</v>
      </c>
      <c r="AC455" s="6"/>
      <c r="AD455" s="6"/>
      <c r="AE455" s="153"/>
      <c r="AF455" s="153"/>
      <c r="AG455" s="156"/>
      <c r="AH455" s="155"/>
      <c r="AI455" s="33"/>
      <c r="AJ455" s="33"/>
      <c r="AK455" s="8"/>
      <c r="AL455" s="8" t="s">
        <v>48</v>
      </c>
      <c r="AM455" s="8"/>
    </row>
    <row r="456" spans="1:39" ht="56">
      <c r="A456" s="13">
        <v>448</v>
      </c>
      <c r="B456" s="8" t="s">
        <v>815</v>
      </c>
      <c r="C456" s="8" t="s">
        <v>1016</v>
      </c>
      <c r="D456" s="13" t="s">
        <v>1017</v>
      </c>
      <c r="E456" s="13" t="s">
        <v>1606</v>
      </c>
      <c r="F456" s="43" t="s">
        <v>1019</v>
      </c>
      <c r="G456" s="43" t="s">
        <v>224</v>
      </c>
      <c r="H456" s="8" t="s">
        <v>40</v>
      </c>
      <c r="I456" s="82" t="s">
        <v>310</v>
      </c>
      <c r="J456" s="8" t="s">
        <v>1607</v>
      </c>
      <c r="K456" s="14">
        <v>8.3149999999999995</v>
      </c>
      <c r="L456" s="8" t="s">
        <v>1608</v>
      </c>
      <c r="M456" s="1" t="s">
        <v>1022</v>
      </c>
      <c r="N456" s="34" t="s">
        <v>1609</v>
      </c>
      <c r="O456" s="6">
        <v>45197</v>
      </c>
      <c r="P456" s="8">
        <f>IF(ISBLANK(Гарантии!$O456), "Дата не указана", YEAR(Гарантии!$O456))</f>
        <v>2023</v>
      </c>
      <c r="Q456" s="6" t="str">
        <f ca="1">IF(OR(Гарантии!$R456&gt;=TODAY(),Гарантии!$S456&gt;=TODAY(),Гарантии!$T456&gt;=TODAY(),Гарантии!$U456&gt;=TODAY(),Гарантии!$V456&gt;=TODAY(),Гарантии!$W456&gt;=TODAY(),Гарантии!$X456&gt;=TODAY(),Гарантии!$Z456&gt;=TODAY(),Гарантии!$AB456&gt;=TODAY(),Гарантии!$AD456&gt;=TODAY(),Гарантии!$AC456&gt;=TODAY(),Гарантии!$Y456&gt;=TODAY(),Гарантии!$AA456&gt;=TODAY()),"Действует", "Окончена")</f>
        <v>Действует</v>
      </c>
      <c r="R456" s="6"/>
      <c r="S456" s="6"/>
      <c r="T456" s="6"/>
      <c r="U456" s="6">
        <v>46658</v>
      </c>
      <c r="V456" s="6"/>
      <c r="W456" s="6">
        <v>47389</v>
      </c>
      <c r="X456" s="6"/>
      <c r="Y456" s="6"/>
      <c r="Z456" s="6">
        <v>47024</v>
      </c>
      <c r="AA456" s="6">
        <v>45928</v>
      </c>
      <c r="AB456" s="6">
        <v>45563</v>
      </c>
      <c r="AC456" s="6"/>
      <c r="AD456" s="6"/>
      <c r="AE456" s="153"/>
      <c r="AF456" s="153"/>
      <c r="AG456" s="156"/>
      <c r="AH456" s="155"/>
      <c r="AI456" s="33"/>
      <c r="AJ456" s="33"/>
      <c r="AK456" s="8"/>
      <c r="AL456" s="4" t="s">
        <v>201</v>
      </c>
      <c r="AM456" s="8"/>
    </row>
    <row r="457" spans="1:39" ht="28">
      <c r="A457" s="13">
        <v>449</v>
      </c>
      <c r="B457" s="8"/>
      <c r="C457" s="8" t="s">
        <v>1007</v>
      </c>
      <c r="D457" s="8" t="s">
        <v>1008</v>
      </c>
      <c r="E457" s="13" t="s">
        <v>1610</v>
      </c>
      <c r="F457" s="43" t="s">
        <v>227</v>
      </c>
      <c r="G457" s="43" t="s">
        <v>224</v>
      </c>
      <c r="H457" s="8" t="s">
        <v>54</v>
      </c>
      <c r="I457" s="82" t="s">
        <v>1611</v>
      </c>
      <c r="J457" s="8" t="s">
        <v>1362</v>
      </c>
      <c r="K457" s="14">
        <v>1</v>
      </c>
      <c r="L457" s="8" t="s">
        <v>1612</v>
      </c>
      <c r="M457" s="1" t="s">
        <v>1602</v>
      </c>
      <c r="N457" s="34" t="s">
        <v>1613</v>
      </c>
      <c r="O457" s="6">
        <v>45226</v>
      </c>
      <c r="P457" s="8">
        <f>IF(ISBLANK(Гарантии!$O457), "Дата не указана", YEAR(Гарантии!$O457))</f>
        <v>2023</v>
      </c>
      <c r="Q457" s="6" t="str">
        <f ca="1">IF(OR(Гарантии!$R457&gt;=TODAY(),Гарантии!$S457&gt;=TODAY(),Гарантии!$T457&gt;=TODAY(),Гарантии!$U457&gt;=TODAY(),Гарантии!$V457&gt;=TODAY(),Гарантии!$W457&gt;=TODAY(),Гарантии!$X457&gt;=TODAY(),Гарантии!$Z457&gt;=TODAY(),Гарантии!$AB457&gt;=TODAY(),Гарантии!$AD457&gt;=TODAY(),Гарантии!$AC457&gt;=TODAY(),Гарантии!$Y457&gt;=TODAY(),Гарантии!$AA457&gt;=TODAY()),"Действует", "Окончена")</f>
        <v>Действует</v>
      </c>
      <c r="R457" s="6"/>
      <c r="S457" s="6"/>
      <c r="T457" s="6"/>
      <c r="U457" s="6">
        <v>45957</v>
      </c>
      <c r="V457" s="6"/>
      <c r="W457" s="6"/>
      <c r="X457" s="6"/>
      <c r="Y457" s="6"/>
      <c r="Z457" s="6">
        <v>47053</v>
      </c>
      <c r="AA457" s="6">
        <v>45957</v>
      </c>
      <c r="AB457" s="6"/>
      <c r="AC457" s="6"/>
      <c r="AD457" s="6"/>
      <c r="AE457" s="153"/>
      <c r="AF457" s="153"/>
      <c r="AG457" s="156"/>
      <c r="AH457" s="155"/>
      <c r="AI457" s="33"/>
      <c r="AJ457" s="33"/>
      <c r="AK457" s="8"/>
      <c r="AL457" s="8" t="s">
        <v>199</v>
      </c>
      <c r="AM457" s="8"/>
    </row>
    <row r="458" spans="1:39" ht="42">
      <c r="A458" s="13">
        <v>450</v>
      </c>
      <c r="B458" s="8"/>
      <c r="C458" s="8" t="s">
        <v>1007</v>
      </c>
      <c r="D458" s="13" t="s">
        <v>1017</v>
      </c>
      <c r="E458" s="13" t="s">
        <v>1614</v>
      </c>
      <c r="F458" s="43" t="s">
        <v>1366</v>
      </c>
      <c r="G458" s="43" t="s">
        <v>224</v>
      </c>
      <c r="H458" s="8" t="s">
        <v>54</v>
      </c>
      <c r="I458" s="82" t="s">
        <v>1346</v>
      </c>
      <c r="J458" s="8" t="s">
        <v>1362</v>
      </c>
      <c r="K458" s="14">
        <v>4.0999999999999996</v>
      </c>
      <c r="L458" s="8" t="s">
        <v>1615</v>
      </c>
      <c r="M458" s="1" t="s">
        <v>1391</v>
      </c>
      <c r="N458" s="34" t="s">
        <v>1616</v>
      </c>
      <c r="O458" s="6">
        <v>45266</v>
      </c>
      <c r="P458" s="8">
        <f>IF(ISBLANK(Гарантии!$O458), "Дата не указана", YEAR(Гарантии!$O458))</f>
        <v>2023</v>
      </c>
      <c r="Q458" s="6" t="str">
        <f ca="1">IF(OR(Гарантии!$R458&gt;=TODAY(),Гарантии!$S458&gt;=TODAY(),Гарантии!$T458&gt;=TODAY(),Гарантии!$U458&gt;=TODAY(),Гарантии!$V458&gt;=TODAY(),Гарантии!$W458&gt;=TODAY(),Гарантии!$X458&gt;=TODAY(),Гарантии!$Z458&gt;=TODAY(),Гарантии!$AB458&gt;=TODAY(),Гарантии!$AD458&gt;=TODAY(),Гарантии!$AC458&gt;=TODAY(),Гарантии!$Y458&gt;=TODAY(),Гарантии!$AA458&gt;=TODAY()),"Действует", "Окончена")</f>
        <v>Действует</v>
      </c>
      <c r="R458" s="6"/>
      <c r="S458" s="6"/>
      <c r="T458" s="6"/>
      <c r="U458" s="6">
        <v>45997</v>
      </c>
      <c r="V458" s="6"/>
      <c r="W458" s="6"/>
      <c r="X458" s="6"/>
      <c r="Y458" s="6"/>
      <c r="Z458" s="6">
        <v>47093</v>
      </c>
      <c r="AA458" s="6">
        <v>45997</v>
      </c>
      <c r="AB458" s="6"/>
      <c r="AC458" s="6"/>
      <c r="AD458" s="6"/>
      <c r="AE458" s="153"/>
      <c r="AF458" s="153"/>
      <c r="AG458" s="156"/>
      <c r="AH458" s="155"/>
      <c r="AI458" s="33"/>
      <c r="AJ458" s="33"/>
      <c r="AK458" s="8"/>
      <c r="AL458" s="8" t="s">
        <v>199</v>
      </c>
      <c r="AM458" s="8"/>
    </row>
    <row r="459" spans="1:39" ht="30" hidden="1">
      <c r="A459" s="13">
        <v>451</v>
      </c>
      <c r="B459" s="8"/>
      <c r="C459" s="41" t="s">
        <v>1007</v>
      </c>
      <c r="D459" s="8" t="s">
        <v>1008</v>
      </c>
      <c r="E459" s="13" t="s">
        <v>1505</v>
      </c>
      <c r="F459" s="43" t="s">
        <v>1403</v>
      </c>
      <c r="G459" s="112" t="s">
        <v>219</v>
      </c>
      <c r="H459" s="8" t="s">
        <v>14</v>
      </c>
      <c r="I459" s="82" t="s">
        <v>1506</v>
      </c>
      <c r="J459" s="109" t="s">
        <v>1507</v>
      </c>
      <c r="K459" s="14">
        <v>1.145</v>
      </c>
      <c r="L459" s="8" t="s">
        <v>1508</v>
      </c>
      <c r="M459" s="1" t="s">
        <v>1509</v>
      </c>
      <c r="N459" s="34" t="s">
        <v>1510</v>
      </c>
      <c r="O459" s="6"/>
      <c r="P459" s="8" t="str">
        <f>IF(ISBLANK(Гарантии!$O459), "Дата не указана", YEAR(Гарантии!$O459))</f>
        <v>Дата не указана</v>
      </c>
      <c r="Q459" s="6" t="str">
        <f ca="1">IF(OR(Гарантии!$R459&gt;=TODAY(),Гарантии!$S459&gt;=TODAY(),Гарантии!$T459&gt;=TODAY(),Гарантии!$U459&gt;=TODAY(),Гарантии!$V459&gt;=TODAY(),Гарантии!$W459&gt;=TODAY(),Гарантии!$X459&gt;=TODAY(),Гарантии!$Z459&gt;=TODAY(),Гарантии!$AB459&gt;=TODAY(),Гарантии!$AD459&gt;=TODAY(),Гарантии!$AC459&gt;=TODAY(),Гарантии!$Y459&gt;=TODAY(),Гарантии!$AA459&gt;=TODAY()),"Действует", "Окончена")</f>
        <v>Окончена</v>
      </c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153"/>
      <c r="AF459" s="153"/>
      <c r="AG459" s="156"/>
      <c r="AH459" s="155"/>
      <c r="AI459" s="33"/>
      <c r="AJ459" s="33"/>
      <c r="AK459" s="8"/>
      <c r="AL459" s="8"/>
      <c r="AM459" s="8"/>
    </row>
    <row r="460" spans="1:39" ht="56" hidden="1">
      <c r="A460" s="13">
        <v>452</v>
      </c>
      <c r="B460" s="8" t="s">
        <v>1530</v>
      </c>
      <c r="C460" s="41" t="s">
        <v>1205</v>
      </c>
      <c r="D460" s="8" t="s">
        <v>1008</v>
      </c>
      <c r="E460" s="13"/>
      <c r="F460" s="43" t="s">
        <v>1076</v>
      </c>
      <c r="G460" s="112" t="s">
        <v>219</v>
      </c>
      <c r="H460" s="8" t="s">
        <v>21</v>
      </c>
      <c r="I460" s="82" t="s">
        <v>1531</v>
      </c>
      <c r="J460" s="8" t="s">
        <v>1532</v>
      </c>
      <c r="K460" s="14">
        <v>0.18</v>
      </c>
      <c r="L460" s="8" t="s">
        <v>1533</v>
      </c>
      <c r="M460" s="1" t="s">
        <v>1509</v>
      </c>
      <c r="N460" s="34" t="s">
        <v>1534</v>
      </c>
      <c r="O460" s="6"/>
      <c r="P460" s="8" t="str">
        <f>IF(ISBLANK(Гарантии!$O460), "Дата не указана", YEAR(Гарантии!$O460))</f>
        <v>Дата не указана</v>
      </c>
      <c r="Q460" s="6" t="str">
        <f ca="1">IF(OR(Гарантии!$R460&gt;=TODAY(),Гарантии!$S460&gt;=TODAY(),Гарантии!$T460&gt;=TODAY(),Гарантии!$U460&gt;=TODAY(),Гарантии!$V460&gt;=TODAY(),Гарантии!$W460&gt;=TODAY(),Гарантии!$X460&gt;=TODAY(),Гарантии!$Z460&gt;=TODAY(),Гарантии!$AB460&gt;=TODAY(),Гарантии!$AD460&gt;=TODAY(),Гарантии!$AC460&gt;=TODAY(),Гарантии!$Y460&gt;=TODAY(),Гарантии!$AA460&gt;=TODAY()),"Действует", "Окончена")</f>
        <v>Окончена</v>
      </c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153"/>
      <c r="AF460" s="153"/>
      <c r="AG460" s="156"/>
      <c r="AH460" s="155"/>
      <c r="AI460" s="33"/>
      <c r="AJ460" s="33"/>
      <c r="AK460" s="8"/>
      <c r="AL460" s="8"/>
      <c r="AM460" s="8"/>
    </row>
    <row r="461" spans="1:39" ht="28" hidden="1">
      <c r="A461" s="13">
        <v>453</v>
      </c>
      <c r="B461" s="8"/>
      <c r="C461" s="8" t="s">
        <v>1007</v>
      </c>
      <c r="D461" s="13" t="s">
        <v>1008</v>
      </c>
      <c r="E461" s="13"/>
      <c r="F461" s="43" t="s">
        <v>1076</v>
      </c>
      <c r="G461" s="43" t="s">
        <v>224</v>
      </c>
      <c r="H461" s="8" t="s">
        <v>37</v>
      </c>
      <c r="I461" s="82" t="s">
        <v>1618</v>
      </c>
      <c r="J461" s="8" t="s">
        <v>1020</v>
      </c>
      <c r="K461" s="14">
        <v>0</v>
      </c>
      <c r="L461" s="8" t="s">
        <v>1554</v>
      </c>
      <c r="M461" s="1" t="s">
        <v>1518</v>
      </c>
      <c r="N461" s="34" t="s">
        <v>1555</v>
      </c>
      <c r="O461" s="6"/>
      <c r="P461" s="8" t="str">
        <f>IF(ISBLANK(Гарантии!$O461), "Дата не указана", YEAR(Гарантии!$O461))</f>
        <v>Дата не указана</v>
      </c>
      <c r="Q461" s="6" t="str">
        <f ca="1">IF(OR(Гарантии!$R461&gt;=TODAY(),Гарантии!$S461&gt;=TODAY(),Гарантии!$T461&gt;=TODAY(),Гарантии!$U461&gt;=TODAY(),Гарантии!$V461&gt;=TODAY(),Гарантии!$W461&gt;=TODAY(),Гарантии!$X461&gt;=TODAY(),Гарантии!$Z461&gt;=TODAY(),Гарантии!$AB461&gt;=TODAY(),Гарантии!$AD461&gt;=TODAY(),Гарантии!$AC461&gt;=TODAY(),Гарантии!$Y461&gt;=TODAY(),Гарантии!$AA461&gt;=TODAY()),"Действует", "Окончена")</f>
        <v>Окончена</v>
      </c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153"/>
      <c r="AF461" s="153"/>
      <c r="AG461" s="156"/>
      <c r="AH461" s="155"/>
      <c r="AI461" s="33"/>
      <c r="AJ461" s="33"/>
      <c r="AK461" s="8"/>
      <c r="AL461" s="8"/>
      <c r="AM461" s="8"/>
    </row>
    <row r="462" spans="1:39" ht="28" hidden="1">
      <c r="A462" s="13">
        <v>454</v>
      </c>
      <c r="B462" s="8"/>
      <c r="C462" s="41" t="s">
        <v>1007</v>
      </c>
      <c r="D462" s="8" t="s">
        <v>1008</v>
      </c>
      <c r="E462" s="13" t="s">
        <v>1574</v>
      </c>
      <c r="F462" s="43" t="s">
        <v>1575</v>
      </c>
      <c r="G462" s="112" t="s">
        <v>219</v>
      </c>
      <c r="H462" s="8" t="s">
        <v>216</v>
      </c>
      <c r="I462" s="82" t="s">
        <v>1576</v>
      </c>
      <c r="J462" s="8" t="s">
        <v>1362</v>
      </c>
      <c r="K462" s="14"/>
      <c r="L462" s="8" t="s">
        <v>1577</v>
      </c>
      <c r="M462" s="119"/>
      <c r="N462" s="34"/>
      <c r="O462" s="132"/>
      <c r="P462" s="133" t="str">
        <f>IF(ISBLANK(Гарантии!$O462), "Дата не указана", YEAR(Гарантии!$O462))</f>
        <v>Дата не указана</v>
      </c>
      <c r="Q462" s="6" t="str">
        <f ca="1">IF(OR(Гарантии!$R462&gt;=TODAY(),Гарантии!$S462&gt;=TODAY(),Гарантии!$T462&gt;=TODAY(),Гарантии!$U462&gt;=TODAY(),Гарантии!$V462&gt;=TODAY(),Гарантии!$W462&gt;=TODAY(),Гарантии!$X462&gt;=TODAY(),Гарантии!$Z462&gt;=TODAY(),Гарантии!$AB462&gt;=TODAY(),Гарантии!$AD462&gt;=TODAY(),Гарантии!$AC462&gt;=TODAY(),Гарантии!$Y462&gt;=TODAY(),Гарантии!$AA462&gt;=TODAY()),"Действует", "Окончена")</f>
        <v>Окончена</v>
      </c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153"/>
      <c r="AF462" s="153"/>
      <c r="AG462" s="156"/>
      <c r="AH462" s="155"/>
      <c r="AI462" s="33"/>
      <c r="AJ462" s="33"/>
      <c r="AK462" s="8"/>
      <c r="AL462" s="8"/>
      <c r="AM462" s="8"/>
    </row>
    <row r="463" spans="1:39" ht="84" hidden="1">
      <c r="A463" s="13">
        <v>455</v>
      </c>
      <c r="B463" s="8"/>
      <c r="C463" s="8" t="s">
        <v>1016</v>
      </c>
      <c r="D463" s="13" t="s">
        <v>1017</v>
      </c>
      <c r="E463" s="13" t="s">
        <v>1596</v>
      </c>
      <c r="F463" s="43" t="s">
        <v>227</v>
      </c>
      <c r="G463" s="112" t="s">
        <v>219</v>
      </c>
      <c r="H463" s="8" t="s">
        <v>41</v>
      </c>
      <c r="I463" s="82" t="s">
        <v>242</v>
      </c>
      <c r="J463" s="113" t="s">
        <v>1597</v>
      </c>
      <c r="K463" s="14">
        <v>4.4480000000000004</v>
      </c>
      <c r="L463" s="8" t="s">
        <v>1598</v>
      </c>
      <c r="M463" s="1" t="s">
        <v>1509</v>
      </c>
      <c r="N463" s="34" t="s">
        <v>1599</v>
      </c>
      <c r="O463" s="6"/>
      <c r="P463" s="8" t="str">
        <f>IF(ISBLANK(Гарантии!$O463), "Дата не указана", YEAR(Гарантии!$O463))</f>
        <v>Дата не указана</v>
      </c>
      <c r="Q463" s="6" t="str">
        <f ca="1">IF(OR(Гарантии!$R463&gt;=TODAY(),Гарантии!$S463&gt;=TODAY(),Гарантии!$T463&gt;=TODAY(),Гарантии!$U463&gt;=TODAY(),Гарантии!$V463&gt;=TODAY(),Гарантии!$W463&gt;=TODAY(),Гарантии!$X463&gt;=TODAY(),Гарантии!$Z463&gt;=TODAY(),Гарантии!$AB463&gt;=TODAY(),Гарантии!$AD463&gt;=TODAY(),Гарантии!$AC463&gt;=TODAY(),Гарантии!$Y463&gt;=TODAY(),Гарантии!$AA463&gt;=TODAY()),"Действует", "Окончена")</f>
        <v>Окончена</v>
      </c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153"/>
      <c r="AF463" s="153"/>
      <c r="AG463" s="156"/>
      <c r="AH463" s="155"/>
      <c r="AI463" s="33"/>
      <c r="AJ463" s="33"/>
      <c r="AK463" s="8"/>
      <c r="AL463" s="8"/>
      <c r="AM463" s="8"/>
    </row>
    <row r="464" spans="1:39">
      <c r="A464" s="147">
        <f>SUBTOTAL(103,Гарантии!$A$8:$A$463)</f>
        <v>373</v>
      </c>
      <c r="B464" s="136"/>
      <c r="C464" s="136"/>
      <c r="D464" s="136"/>
      <c r="E464" s="136"/>
      <c r="F464" s="137"/>
      <c r="G464" s="145">
        <f>SUBTOTAL(103,Гарантии!$G$8:$G$463)</f>
        <v>373</v>
      </c>
      <c r="H464" s="136"/>
      <c r="I464" s="138"/>
      <c r="J464" s="136"/>
      <c r="K464" s="148">
        <f>SUBTOTAL(109,Гарантии!$K$8:$K$463)</f>
        <v>1172.5506999999996</v>
      </c>
      <c r="L464" s="136"/>
      <c r="M464" s="136"/>
      <c r="N464" s="136"/>
      <c r="O464" s="139"/>
      <c r="P464" s="136"/>
      <c r="Q464" s="136"/>
      <c r="R464" s="136"/>
      <c r="S464" s="136"/>
      <c r="T464" s="136"/>
      <c r="U464" s="136"/>
      <c r="V464" s="136"/>
      <c r="W464" s="136"/>
      <c r="X464" s="136"/>
      <c r="Y464" s="136"/>
      <c r="Z464" s="136"/>
      <c r="AA464" s="136"/>
      <c r="AB464" s="136"/>
      <c r="AC464" s="136"/>
      <c r="AD464" s="136"/>
      <c r="AE464" s="139"/>
      <c r="AF464" s="146">
        <f>SUBTOTAL(109,Гарантии!$AF$8:$AF$463)</f>
        <v>0</v>
      </c>
      <c r="AG464" s="136"/>
      <c r="AH464" s="140"/>
      <c r="AI464" s="140"/>
      <c r="AJ464" s="140"/>
      <c r="AK464" s="136"/>
      <c r="AL464" s="136"/>
      <c r="AM464" s="136"/>
    </row>
  </sheetData>
  <protectedRanges>
    <protectedRange password="ECDF" sqref="I169:J172 R169:S173 L169:L170 AK169:AK173 W169:Y173 AB169:AD173 I27" name="Диапазон1"/>
    <protectedRange password="ECDF" sqref="J457:J458" name="Диапазон1_6_7"/>
    <protectedRange password="ECDF" sqref="J460 J456" name="Диапазон1_6_7_2"/>
    <protectedRange password="ECDF" sqref="J431" name="Диапазон1_6_3"/>
    <protectedRange password="ECDF" sqref="L398" name="Диапазон1_6_5"/>
    <protectedRange password="ECDF" sqref="J432:J433" name="Диапазон1_6_3_1"/>
    <protectedRange password="ECDF" sqref="J459" name="Диапазон1_6_7_1"/>
    <protectedRange password="ECDF" sqref="N432" name="Диапазон1_6_3_2"/>
    <protectedRange password="ECDF" sqref="L432" name="Диапазон1_6_3_3"/>
  </protectedRanges>
  <autoFilter ref="A7:AL463" xr:uid="{00000000-0009-0000-0000-000001000000}">
    <filterColumn colId="16">
      <filters>
        <filter val="Действует"/>
      </filters>
    </filterColumn>
  </autoFilter>
  <mergeCells count="25">
    <mergeCell ref="AE1:AL1"/>
    <mergeCell ref="AE2:AL2"/>
    <mergeCell ref="AD3:AL3"/>
    <mergeCell ref="AE6:AE7"/>
    <mergeCell ref="AF6:AF7"/>
    <mergeCell ref="AG6:AG7"/>
    <mergeCell ref="AH6:AH7"/>
    <mergeCell ref="AI6:AI7"/>
    <mergeCell ref="AJ6:AJ7"/>
    <mergeCell ref="AK6:AK7"/>
    <mergeCell ref="AL6:AL7"/>
    <mergeCell ref="A5:AL5"/>
    <mergeCell ref="Q6:Q7"/>
    <mergeCell ref="O6:O7"/>
    <mergeCell ref="N6:N7"/>
    <mergeCell ref="M6:M7"/>
    <mergeCell ref="G6:G7"/>
    <mergeCell ref="F6:F7"/>
    <mergeCell ref="A6:A7"/>
    <mergeCell ref="R6:AD6"/>
    <mergeCell ref="L6:L7"/>
    <mergeCell ref="K6:K7"/>
    <mergeCell ref="J6:J7"/>
    <mergeCell ref="I6:I7"/>
    <mergeCell ref="H6:H7"/>
  </mergeCells>
  <conditionalFormatting sqref="G1:G4 G6 N8 U8 W8 Y8 AA8 AC8 AE8 AH8 AJ8 AL8 G9:G1048576">
    <cfRule type="cellIs" dxfId="17" priority="12" operator="equal">
      <formula>"Р"</formula>
    </cfRule>
    <cfRule type="cellIs" dxfId="16" priority="13" operator="equal">
      <formula>"КР"</formula>
    </cfRule>
  </conditionalFormatting>
  <conditionalFormatting sqref="Q1:Q4 Q6 Q9:Q1048576">
    <cfRule type="cellIs" dxfId="15" priority="16" operator="equal">
      <formula>"Действует"</formula>
    </cfRule>
    <cfRule type="cellIs" dxfId="14" priority="17" operator="equal">
      <formula>"Окончена"</formula>
    </cfRule>
  </conditionalFormatting>
  <conditionalFormatting sqref="R9:AD700">
    <cfRule type="expression" dxfId="13" priority="8" stopIfTrue="1">
      <formula>R9&gt;TODAY()</formula>
    </cfRule>
    <cfRule type="expression" dxfId="12" priority="9" stopIfTrue="1">
      <formula>AND(ISBLANK(R9)=FALSE, R9&lt;=TODAY())</formula>
    </cfRule>
  </conditionalFormatting>
  <dataValidations count="2">
    <dataValidation type="date" showInputMessage="1" showErrorMessage="1" sqref="P385:P419 P421:P437 P439:P463" xr:uid="{00000000-0002-0000-0100-000000000000}">
      <formula1>44927</formula1>
      <formula2>46022</formula2>
    </dataValidation>
    <dataValidation operator="equal" showInputMessage="1" showErrorMessage="1" sqref="O9:O1048576 O1:O4 O6" xr:uid="{00000000-0002-0000-0100-000001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outlinePr summaryRight="0"/>
    <pageSetUpPr fitToPage="1"/>
  </sheetPr>
  <dimension ref="A1:BT337"/>
  <sheetViews>
    <sheetView tabSelected="1" zoomScale="70" zoomScaleNormal="70" zoomScaleSheetLayoutView="85" workbookViewId="0">
      <pane ySplit="7" topLeftCell="A8" activePane="bottomLeft" state="frozen"/>
      <selection pane="bottomLeft" activeCell="K2" sqref="K2"/>
    </sheetView>
  </sheetViews>
  <sheetFormatPr baseColWidth="10" defaultColWidth="9.1640625" defaultRowHeight="13" outlineLevelRow="1" outlineLevelCol="1"/>
  <cols>
    <col min="1" max="1" width="8" customWidth="1" collapsed="1"/>
    <col min="2" max="2" width="8.83203125" hidden="1" customWidth="1" outlineLevel="1"/>
    <col min="3" max="3" width="9.6640625" hidden="1" customWidth="1" outlineLevel="1"/>
    <col min="4" max="4" width="9.33203125" hidden="1" customWidth="1" outlineLevel="1"/>
    <col min="5" max="5" width="13.6640625" hidden="1" customWidth="1" outlineLevel="1"/>
    <col min="6" max="6" width="9.33203125" customWidth="1"/>
    <col min="7" max="7" width="9.83203125" customWidth="1"/>
    <col min="8" max="8" width="14.33203125" customWidth="1"/>
    <col min="9" max="9" width="36.83203125" style="81" customWidth="1"/>
    <col min="10" max="10" width="10.1640625" style="48" customWidth="1"/>
    <col min="11" max="11" width="12.5" style="96" customWidth="1"/>
    <col min="12" max="12" width="16.1640625" customWidth="1"/>
    <col min="13" max="13" width="22.33203125" customWidth="1"/>
    <col min="14" max="14" width="22.33203125" style="49" customWidth="1"/>
    <col min="15" max="15" width="16.5" style="50" customWidth="1"/>
    <col min="16" max="16" width="13.6640625" customWidth="1"/>
    <col min="17" max="17" width="11.83203125" style="50" customWidth="1"/>
    <col min="18" max="21" width="12.5" customWidth="1" outlineLevel="1"/>
    <col min="22" max="22" width="15.1640625" customWidth="1" outlineLevel="1"/>
    <col min="23" max="25" width="12.5" customWidth="1" outlineLevel="1"/>
    <col min="26" max="26" width="14.5" customWidth="1" outlineLevel="1"/>
    <col min="27" max="27" width="12.5" customWidth="1" outlineLevel="1"/>
    <col min="28" max="28" width="16.33203125" customWidth="1" outlineLevel="1"/>
    <col min="29" max="29" width="12.5" customWidth="1" outlineLevel="1"/>
    <col min="30" max="30" width="14.6640625" customWidth="1" outlineLevel="1"/>
    <col min="31" max="31" width="16.1640625" style="50" customWidth="1" collapsed="1"/>
    <col min="32" max="32" width="20.1640625" style="79" customWidth="1"/>
    <col min="33" max="33" width="26.33203125" customWidth="1"/>
    <col min="34" max="34" width="13" customWidth="1"/>
    <col min="35" max="35" width="23" customWidth="1"/>
    <col min="36" max="36" width="24.1640625" customWidth="1"/>
    <col min="37" max="37" width="17.6640625" customWidth="1"/>
    <col min="38" max="38" width="24.83203125" customWidth="1"/>
    <col min="39" max="39" width="14.83203125" hidden="1" customWidth="1"/>
    <col min="40" max="40" width="16.5" customWidth="1"/>
  </cols>
  <sheetData>
    <row r="1" spans="1:72" ht="24.75" customHeight="1" outlineLevel="1">
      <c r="K1"/>
      <c r="AE1" s="192" t="s">
        <v>1646</v>
      </c>
      <c r="AF1" s="192"/>
      <c r="AG1" s="193"/>
      <c r="AH1" s="193"/>
      <c r="AI1" s="193"/>
      <c r="AJ1" s="193"/>
      <c r="AK1" s="193"/>
      <c r="AL1" s="193"/>
      <c r="AM1" s="9"/>
    </row>
    <row r="2" spans="1:72" ht="20.25" customHeight="1" outlineLevel="1">
      <c r="K2"/>
      <c r="AE2" s="193"/>
      <c r="AF2" s="193"/>
      <c r="AG2" s="193"/>
      <c r="AH2" s="193"/>
      <c r="AI2" s="193"/>
      <c r="AJ2" s="193"/>
      <c r="AK2" s="193"/>
      <c r="AL2" s="193"/>
      <c r="AM2" s="9"/>
    </row>
    <row r="3" spans="1:72" ht="16.5" customHeight="1" outlineLevel="1">
      <c r="K3"/>
      <c r="AD3" s="192" t="s">
        <v>1645</v>
      </c>
      <c r="AE3" s="193"/>
      <c r="AF3" s="193"/>
      <c r="AG3" s="193"/>
      <c r="AH3" s="193"/>
      <c r="AI3" s="193"/>
      <c r="AJ3" s="193"/>
      <c r="AK3" s="193"/>
      <c r="AL3" s="193"/>
      <c r="AM3" s="9"/>
    </row>
    <row r="4" spans="1:72">
      <c r="A4" s="114" t="s">
        <v>44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  <c r="L4" s="114"/>
      <c r="M4" s="114"/>
      <c r="N4" s="114"/>
      <c r="O4" s="116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6"/>
      <c r="AF4" s="114"/>
      <c r="AG4" s="114"/>
      <c r="AH4" s="114"/>
      <c r="AI4" s="114"/>
      <c r="AJ4" s="114"/>
      <c r="AK4" s="114"/>
      <c r="AL4" s="114"/>
      <c r="AM4" s="114"/>
    </row>
    <row r="5" spans="1:72" ht="17.25" customHeight="1">
      <c r="A5" s="198" t="s">
        <v>1643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17"/>
    </row>
    <row r="6" spans="1:72" s="165" customFormat="1" ht="29.25" customHeight="1">
      <c r="A6" s="183" t="s">
        <v>12</v>
      </c>
      <c r="B6" s="166"/>
      <c r="C6" s="166"/>
      <c r="D6" s="166"/>
      <c r="E6" s="166"/>
      <c r="F6" s="183" t="s">
        <v>220</v>
      </c>
      <c r="G6" s="183" t="s">
        <v>217</v>
      </c>
      <c r="H6" s="183" t="s">
        <v>215</v>
      </c>
      <c r="I6" s="190" t="s">
        <v>816</v>
      </c>
      <c r="J6" s="190" t="s">
        <v>25</v>
      </c>
      <c r="K6" s="188" t="s">
        <v>24</v>
      </c>
      <c r="L6" s="186" t="s">
        <v>1</v>
      </c>
      <c r="M6" s="183" t="s">
        <v>0</v>
      </c>
      <c r="N6" s="186" t="s">
        <v>4</v>
      </c>
      <c r="O6" s="194" t="s">
        <v>66</v>
      </c>
      <c r="P6" s="194" t="s">
        <v>1629</v>
      </c>
      <c r="Q6" s="194" t="s">
        <v>813</v>
      </c>
      <c r="R6" s="185" t="s">
        <v>26</v>
      </c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94" t="s">
        <v>18</v>
      </c>
      <c r="AF6" s="196" t="s">
        <v>1637</v>
      </c>
      <c r="AG6" s="186" t="s">
        <v>16</v>
      </c>
      <c r="AH6" s="186" t="s">
        <v>789</v>
      </c>
      <c r="AI6" s="186" t="s">
        <v>790</v>
      </c>
      <c r="AJ6" s="186" t="s">
        <v>17</v>
      </c>
      <c r="AK6" s="186" t="s">
        <v>99</v>
      </c>
      <c r="AL6" s="186" t="s">
        <v>45</v>
      </c>
      <c r="AM6" s="104"/>
    </row>
    <row r="7" spans="1:72" s="141" customFormat="1" ht="39" customHeight="1">
      <c r="A7" s="184"/>
      <c r="B7" s="167" t="s">
        <v>814</v>
      </c>
      <c r="C7" s="167" t="s">
        <v>1004</v>
      </c>
      <c r="D7" s="167" t="s">
        <v>1005</v>
      </c>
      <c r="E7" s="167" t="s">
        <v>218</v>
      </c>
      <c r="F7" s="184"/>
      <c r="G7" s="184"/>
      <c r="H7" s="184"/>
      <c r="I7" s="191"/>
      <c r="J7" s="191"/>
      <c r="K7" s="189"/>
      <c r="L7" s="187"/>
      <c r="M7" s="184"/>
      <c r="N7" s="187"/>
      <c r="O7" s="195"/>
      <c r="P7" s="195"/>
      <c r="Q7" s="195"/>
      <c r="R7" s="168" t="s">
        <v>782</v>
      </c>
      <c r="S7" s="168" t="s">
        <v>783</v>
      </c>
      <c r="T7" s="168" t="s">
        <v>785</v>
      </c>
      <c r="U7" s="168" t="s">
        <v>784</v>
      </c>
      <c r="V7" s="168" t="s">
        <v>62</v>
      </c>
      <c r="W7" s="168" t="s">
        <v>20</v>
      </c>
      <c r="X7" s="168" t="s">
        <v>22</v>
      </c>
      <c r="Y7" s="168" t="s">
        <v>1358</v>
      </c>
      <c r="Z7" s="168" t="s">
        <v>1636</v>
      </c>
      <c r="AA7" s="168" t="s">
        <v>1348</v>
      </c>
      <c r="AB7" s="168" t="s">
        <v>781</v>
      </c>
      <c r="AC7" s="168" t="s">
        <v>1359</v>
      </c>
      <c r="AD7" s="168" t="s">
        <v>23</v>
      </c>
      <c r="AE7" s="195"/>
      <c r="AF7" s="197"/>
      <c r="AG7" s="187"/>
      <c r="AH7" s="187"/>
      <c r="AI7" s="187"/>
      <c r="AJ7" s="187"/>
      <c r="AK7" s="187"/>
      <c r="AL7" s="187"/>
      <c r="AM7" s="104" t="s">
        <v>1627</v>
      </c>
    </row>
    <row r="8" spans="1:72" s="3" customFormat="1" ht="31.5" customHeight="1">
      <c r="A8" s="13">
        <v>1</v>
      </c>
      <c r="B8" s="8"/>
      <c r="C8" s="8"/>
      <c r="D8" s="8"/>
      <c r="E8" s="8"/>
      <c r="F8" s="8"/>
      <c r="G8" s="2" t="s">
        <v>224</v>
      </c>
      <c r="H8" s="8" t="s">
        <v>8</v>
      </c>
      <c r="I8" s="89" t="s">
        <v>290</v>
      </c>
      <c r="J8" s="1" t="s">
        <v>102</v>
      </c>
      <c r="K8" s="12">
        <v>1.67</v>
      </c>
      <c r="L8" s="11" t="s">
        <v>475</v>
      </c>
      <c r="M8" s="8" t="s">
        <v>802</v>
      </c>
      <c r="N8" s="10" t="s">
        <v>656</v>
      </c>
      <c r="O8" s="6">
        <v>43416</v>
      </c>
      <c r="P8" s="8">
        <v>2018</v>
      </c>
      <c r="Q8" s="6" t="s">
        <v>1644</v>
      </c>
      <c r="R8" s="6"/>
      <c r="S8" s="6">
        <v>46338</v>
      </c>
      <c r="T8" s="6"/>
      <c r="U8" s="6">
        <v>45242</v>
      </c>
      <c r="V8" s="6"/>
      <c r="W8" s="6"/>
      <c r="X8" s="6"/>
      <c r="Y8" s="6"/>
      <c r="Z8" s="6"/>
      <c r="AA8" s="6"/>
      <c r="AB8" s="6"/>
      <c r="AC8" s="6"/>
      <c r="AD8" s="6"/>
      <c r="AE8" s="158"/>
      <c r="AF8" s="154"/>
      <c r="AG8" s="124"/>
      <c r="AH8" s="155"/>
      <c r="AI8" s="33"/>
      <c r="AJ8" s="13"/>
      <c r="AK8" s="52"/>
      <c r="AL8" s="8" t="s">
        <v>77</v>
      </c>
      <c r="AM8" s="53"/>
      <c r="AN8" s="37"/>
      <c r="AO8" s="37"/>
      <c r="AP8" s="37"/>
      <c r="AQ8" s="38"/>
      <c r="AR8" s="22"/>
      <c r="AS8" s="23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</row>
    <row r="9" spans="1:72" s="3" customFormat="1" ht="49.5" customHeight="1">
      <c r="A9" s="13">
        <v>2</v>
      </c>
      <c r="B9" s="8"/>
      <c r="C9" s="8"/>
      <c r="D9" s="8"/>
      <c r="E9" s="8"/>
      <c r="F9" s="8"/>
      <c r="G9" s="2" t="s">
        <v>224</v>
      </c>
      <c r="H9" s="8" t="s">
        <v>10</v>
      </c>
      <c r="I9" s="89" t="s">
        <v>263</v>
      </c>
      <c r="J9" s="59" t="s">
        <v>2</v>
      </c>
      <c r="K9" s="2">
        <v>1.35</v>
      </c>
      <c r="L9" s="8" t="s">
        <v>481</v>
      </c>
      <c r="M9" s="1" t="s">
        <v>27</v>
      </c>
      <c r="N9" s="8" t="s">
        <v>634</v>
      </c>
      <c r="O9" s="6">
        <v>43336</v>
      </c>
      <c r="P9" s="8">
        <v>2018</v>
      </c>
      <c r="Q9" s="6" t="s">
        <v>1644</v>
      </c>
      <c r="R9" s="6"/>
      <c r="S9" s="6"/>
      <c r="T9" s="6"/>
      <c r="U9" s="6"/>
      <c r="V9" s="6"/>
      <c r="W9" s="6">
        <v>45528</v>
      </c>
      <c r="X9" s="6"/>
      <c r="Y9" s="6"/>
      <c r="Z9" s="6"/>
      <c r="AA9" s="6"/>
      <c r="AB9" s="6"/>
      <c r="AC9" s="6"/>
      <c r="AD9" s="6"/>
      <c r="AE9" s="158"/>
      <c r="AF9" s="154"/>
      <c r="AG9" s="155"/>
      <c r="AH9" s="155"/>
      <c r="AI9" s="33"/>
      <c r="AJ9" s="33"/>
      <c r="AK9" s="4"/>
      <c r="AL9" s="8" t="s">
        <v>80</v>
      </c>
      <c r="AM9" s="53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</row>
    <row r="10" spans="1:72" s="3" customFormat="1" ht="49.5" customHeight="1">
      <c r="A10" s="13">
        <v>3</v>
      </c>
      <c r="B10" s="46" t="s">
        <v>815</v>
      </c>
      <c r="C10" s="46"/>
      <c r="D10" s="46"/>
      <c r="E10" s="46"/>
      <c r="F10" s="8"/>
      <c r="G10" s="2" t="s">
        <v>224</v>
      </c>
      <c r="H10" s="8" t="s">
        <v>34</v>
      </c>
      <c r="I10" s="82" t="s">
        <v>310</v>
      </c>
      <c r="J10" s="59" t="s">
        <v>102</v>
      </c>
      <c r="K10" s="97">
        <v>1.35</v>
      </c>
      <c r="L10" s="19" t="s">
        <v>1357</v>
      </c>
      <c r="M10" s="8" t="s">
        <v>172</v>
      </c>
      <c r="N10" s="4" t="s">
        <v>628</v>
      </c>
      <c r="O10" s="52">
        <v>43318</v>
      </c>
      <c r="P10" s="19">
        <v>2018</v>
      </c>
      <c r="Q10" s="6" t="s">
        <v>1644</v>
      </c>
      <c r="R10" s="6">
        <v>45510</v>
      </c>
      <c r="S10" s="6"/>
      <c r="T10" s="6">
        <v>45144</v>
      </c>
      <c r="U10" s="6">
        <v>44779</v>
      </c>
      <c r="V10" s="6"/>
      <c r="W10" s="6"/>
      <c r="X10" s="6"/>
      <c r="Y10" s="6"/>
      <c r="Z10" s="6"/>
      <c r="AA10" s="6"/>
      <c r="AB10" s="6"/>
      <c r="AC10" s="6"/>
      <c r="AD10" s="6"/>
      <c r="AE10" s="153"/>
      <c r="AF10" s="156"/>
      <c r="AG10" s="155"/>
      <c r="AH10" s="155"/>
      <c r="AI10" s="33"/>
      <c r="AJ10" s="33"/>
      <c r="AK10" s="57"/>
      <c r="AL10" s="4" t="s">
        <v>1638</v>
      </c>
      <c r="AM10" s="53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</row>
    <row r="11" spans="1:72" s="3" customFormat="1" ht="49.5" customHeight="1">
      <c r="A11" s="13">
        <v>4</v>
      </c>
      <c r="B11" s="8"/>
      <c r="C11" s="8"/>
      <c r="D11" s="8"/>
      <c r="E11" s="61" t="s">
        <v>935</v>
      </c>
      <c r="F11" s="2" t="s">
        <v>227</v>
      </c>
      <c r="G11" s="2" t="s">
        <v>224</v>
      </c>
      <c r="H11" s="8" t="s">
        <v>29</v>
      </c>
      <c r="I11" s="89" t="s">
        <v>157</v>
      </c>
      <c r="J11" s="4" t="s">
        <v>102</v>
      </c>
      <c r="K11" s="1">
        <v>2</v>
      </c>
      <c r="L11" s="4" t="s">
        <v>496</v>
      </c>
      <c r="M11" s="8" t="s">
        <v>172</v>
      </c>
      <c r="N11" s="8" t="s">
        <v>764</v>
      </c>
      <c r="O11" s="6">
        <v>43784</v>
      </c>
      <c r="P11" s="8">
        <v>2019</v>
      </c>
      <c r="Q11" s="6" t="s">
        <v>1644</v>
      </c>
      <c r="R11" s="6"/>
      <c r="S11" s="6"/>
      <c r="T11" s="6"/>
      <c r="U11" s="6">
        <v>45245</v>
      </c>
      <c r="V11" s="6"/>
      <c r="W11" s="6"/>
      <c r="X11" s="6"/>
      <c r="Y11" s="6"/>
      <c r="Z11" s="6">
        <v>45611</v>
      </c>
      <c r="AA11" s="6"/>
      <c r="AB11" s="6"/>
      <c r="AC11" s="6"/>
      <c r="AD11" s="6"/>
      <c r="AE11" s="153"/>
      <c r="AF11" s="156"/>
      <c r="AG11" s="157"/>
      <c r="AH11" s="155"/>
      <c r="AI11" s="33"/>
      <c r="AJ11" s="13"/>
      <c r="AK11" s="6"/>
      <c r="AL11" s="4" t="s">
        <v>179</v>
      </c>
      <c r="AM11" s="8"/>
    </row>
    <row r="12" spans="1:72" s="51" customFormat="1" ht="38.25" customHeight="1">
      <c r="A12" s="13">
        <v>5</v>
      </c>
      <c r="B12" s="8"/>
      <c r="C12" s="8"/>
      <c r="D12" s="8"/>
      <c r="E12" s="61" t="s">
        <v>935</v>
      </c>
      <c r="F12" s="2" t="s">
        <v>227</v>
      </c>
      <c r="G12" s="2" t="s">
        <v>224</v>
      </c>
      <c r="H12" s="8" t="s">
        <v>29</v>
      </c>
      <c r="I12" s="89" t="s">
        <v>157</v>
      </c>
      <c r="J12" s="4" t="s">
        <v>102</v>
      </c>
      <c r="K12" s="1">
        <v>2</v>
      </c>
      <c r="L12" s="4" t="s">
        <v>496</v>
      </c>
      <c r="M12" s="8" t="s">
        <v>172</v>
      </c>
      <c r="N12" s="8" t="s">
        <v>765</v>
      </c>
      <c r="O12" s="6">
        <v>43804</v>
      </c>
      <c r="P12" s="8">
        <v>2019</v>
      </c>
      <c r="Q12" s="6" t="s">
        <v>1644</v>
      </c>
      <c r="R12" s="6"/>
      <c r="S12" s="6"/>
      <c r="T12" s="6"/>
      <c r="U12" s="6"/>
      <c r="V12" s="6"/>
      <c r="W12" s="6"/>
      <c r="X12" s="6">
        <v>45631</v>
      </c>
      <c r="Y12" s="6"/>
      <c r="Z12" s="6"/>
      <c r="AA12" s="6"/>
      <c r="AB12" s="6"/>
      <c r="AC12" s="6"/>
      <c r="AD12" s="6"/>
      <c r="AE12" s="153"/>
      <c r="AF12" s="156"/>
      <c r="AG12" s="157"/>
      <c r="AH12" s="155"/>
      <c r="AI12" s="33"/>
      <c r="AJ12" s="13"/>
      <c r="AK12" s="6"/>
      <c r="AL12" s="4" t="s">
        <v>179</v>
      </c>
      <c r="AM12" s="8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72" s="51" customFormat="1" ht="38.25" customHeight="1">
      <c r="A13" s="13">
        <v>6</v>
      </c>
      <c r="B13" s="2" t="s">
        <v>815</v>
      </c>
      <c r="C13" s="2"/>
      <c r="D13" s="2"/>
      <c r="E13" s="61" t="s">
        <v>952</v>
      </c>
      <c r="F13" s="2" t="s">
        <v>227</v>
      </c>
      <c r="G13" s="2" t="s">
        <v>224</v>
      </c>
      <c r="H13" s="19" t="s">
        <v>31</v>
      </c>
      <c r="I13" s="89" t="s">
        <v>254</v>
      </c>
      <c r="J13" s="8" t="s">
        <v>102</v>
      </c>
      <c r="K13" s="14">
        <v>0.6</v>
      </c>
      <c r="L13" s="47" t="s">
        <v>489</v>
      </c>
      <c r="M13" s="8" t="s">
        <v>172</v>
      </c>
      <c r="N13" s="8" t="s">
        <v>618</v>
      </c>
      <c r="O13" s="6">
        <v>43777</v>
      </c>
      <c r="P13" s="8">
        <v>2019</v>
      </c>
      <c r="Q13" s="6" t="s">
        <v>1644</v>
      </c>
      <c r="R13" s="6"/>
      <c r="S13" s="6"/>
      <c r="T13" s="6"/>
      <c r="U13" s="6">
        <v>45969</v>
      </c>
      <c r="V13" s="6"/>
      <c r="W13" s="6"/>
      <c r="X13" s="6">
        <v>45604</v>
      </c>
      <c r="Y13" s="6"/>
      <c r="Z13" s="6">
        <v>45604</v>
      </c>
      <c r="AA13" s="6"/>
      <c r="AB13" s="6"/>
      <c r="AC13" s="6"/>
      <c r="AD13" s="6"/>
      <c r="AE13" s="158"/>
      <c r="AF13" s="156"/>
      <c r="AG13" s="155"/>
      <c r="AH13" s="155"/>
      <c r="AI13" s="33"/>
      <c r="AJ13" s="33"/>
      <c r="AK13" s="2"/>
      <c r="AL13" s="8" t="s">
        <v>80</v>
      </c>
      <c r="AM13" s="8"/>
      <c r="AN13" s="28"/>
      <c r="AO13" s="28"/>
      <c r="AP13" s="28"/>
      <c r="AQ13" s="9"/>
      <c r="AR13" s="9"/>
      <c r="AS13" s="28"/>
      <c r="AT13" s="28"/>
      <c r="AU13" s="28"/>
      <c r="AV13" s="9"/>
      <c r="AW13" s="9"/>
      <c r="AX13" s="9"/>
      <c r="AY13" s="9"/>
      <c r="AZ13" s="9"/>
      <c r="BA13" s="9"/>
      <c r="BB13" s="9"/>
      <c r="BC13" s="3"/>
      <c r="BD13" s="3"/>
      <c r="BE13" s="3"/>
      <c r="BF13" s="3"/>
      <c r="BG13" s="16"/>
      <c r="BH13" s="16"/>
      <c r="BI13" s="16"/>
      <c r="BJ13" s="3"/>
    </row>
    <row r="14" spans="1:72" s="51" customFormat="1" ht="51.75" customHeight="1">
      <c r="A14" s="13">
        <v>7</v>
      </c>
      <c r="B14" s="8"/>
      <c r="C14" s="8"/>
      <c r="D14" s="8"/>
      <c r="E14" s="61" t="s">
        <v>956</v>
      </c>
      <c r="F14" s="2" t="s">
        <v>227</v>
      </c>
      <c r="G14" s="2" t="s">
        <v>224</v>
      </c>
      <c r="H14" s="8" t="s">
        <v>7</v>
      </c>
      <c r="I14" s="82" t="s">
        <v>268</v>
      </c>
      <c r="J14" s="8" t="s">
        <v>102</v>
      </c>
      <c r="K14" s="14">
        <v>1.948</v>
      </c>
      <c r="L14" s="1" t="s">
        <v>480</v>
      </c>
      <c r="M14" s="1" t="s">
        <v>27</v>
      </c>
      <c r="N14" s="1" t="s">
        <v>644</v>
      </c>
      <c r="O14" s="6">
        <v>43728</v>
      </c>
      <c r="P14" s="8">
        <v>2019</v>
      </c>
      <c r="Q14" s="6" t="s">
        <v>1644</v>
      </c>
      <c r="R14" s="6">
        <v>45189</v>
      </c>
      <c r="S14" s="6"/>
      <c r="T14" s="6"/>
      <c r="U14" s="6">
        <v>45189</v>
      </c>
      <c r="V14" s="6"/>
      <c r="W14" s="6">
        <v>45555</v>
      </c>
      <c r="X14" s="6">
        <v>45189</v>
      </c>
      <c r="Y14" s="6"/>
      <c r="Z14" s="6"/>
      <c r="AA14" s="6"/>
      <c r="AB14" s="6"/>
      <c r="AC14" s="6"/>
      <c r="AD14" s="6"/>
      <c r="AE14" s="158"/>
      <c r="AF14" s="154"/>
      <c r="AG14" s="155"/>
      <c r="AH14" s="155"/>
      <c r="AI14" s="33"/>
      <c r="AJ14" s="33"/>
      <c r="AK14" s="52"/>
      <c r="AL14" s="8" t="s">
        <v>199</v>
      </c>
      <c r="AM14" s="53"/>
      <c r="AN14" s="28"/>
      <c r="AO14" s="28"/>
      <c r="AP14" s="28"/>
      <c r="AQ14" s="9"/>
      <c r="AR14" s="9"/>
      <c r="AS14" s="28"/>
      <c r="AT14" s="28"/>
      <c r="AU14" s="28"/>
      <c r="AV14" s="9"/>
      <c r="AW14" s="9"/>
      <c r="AX14" s="9"/>
      <c r="AY14" s="9"/>
      <c r="AZ14" s="9"/>
      <c r="BA14" s="9"/>
      <c r="BB14" s="9"/>
      <c r="BC14" s="3"/>
      <c r="BD14" s="3"/>
      <c r="BE14" s="3"/>
      <c r="BF14" s="3"/>
      <c r="BG14" s="16"/>
      <c r="BH14" s="16"/>
      <c r="BI14" s="16"/>
      <c r="BJ14" s="3"/>
    </row>
    <row r="15" spans="1:72" s="3" customFormat="1" ht="44.25" customHeight="1">
      <c r="A15" s="13">
        <v>8</v>
      </c>
      <c r="B15" s="2" t="s">
        <v>815</v>
      </c>
      <c r="C15" s="2"/>
      <c r="D15" s="2"/>
      <c r="E15" s="61" t="s">
        <v>963</v>
      </c>
      <c r="F15" s="2" t="s">
        <v>227</v>
      </c>
      <c r="G15" s="2" t="s">
        <v>224</v>
      </c>
      <c r="H15" s="2" t="s">
        <v>57</v>
      </c>
      <c r="I15" s="85" t="s">
        <v>845</v>
      </c>
      <c r="J15" s="1" t="s">
        <v>102</v>
      </c>
      <c r="K15" s="14">
        <v>0.7</v>
      </c>
      <c r="L15" s="47" t="s">
        <v>473</v>
      </c>
      <c r="M15" s="4" t="s">
        <v>803</v>
      </c>
      <c r="N15" s="8" t="s">
        <v>664</v>
      </c>
      <c r="O15" s="6">
        <v>43784</v>
      </c>
      <c r="P15" s="8">
        <v>2019</v>
      </c>
      <c r="Q15" s="6" t="s">
        <v>1644</v>
      </c>
      <c r="R15" s="6"/>
      <c r="S15" s="6"/>
      <c r="T15" s="6"/>
      <c r="U15" s="6">
        <v>45245</v>
      </c>
      <c r="V15" s="6"/>
      <c r="W15" s="6"/>
      <c r="X15" s="6">
        <v>45611</v>
      </c>
      <c r="Y15" s="6"/>
      <c r="Z15" s="6"/>
      <c r="AA15" s="6"/>
      <c r="AB15" s="6"/>
      <c r="AC15" s="6"/>
      <c r="AD15" s="6"/>
      <c r="AE15" s="153"/>
      <c r="AF15" s="154"/>
      <c r="AG15" s="124"/>
      <c r="AH15" s="155"/>
      <c r="AI15" s="33"/>
      <c r="AJ15" s="33"/>
      <c r="AK15" s="52"/>
      <c r="AL15" s="8" t="s">
        <v>47</v>
      </c>
      <c r="AM15" s="53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</row>
    <row r="16" spans="1:72" s="3" customFormat="1" ht="48.75" customHeight="1">
      <c r="A16" s="13">
        <v>9</v>
      </c>
      <c r="B16" s="8"/>
      <c r="C16" s="8"/>
      <c r="D16" s="8"/>
      <c r="E16" s="61" t="s">
        <v>971</v>
      </c>
      <c r="F16" s="2" t="s">
        <v>227</v>
      </c>
      <c r="G16" s="2" t="s">
        <v>224</v>
      </c>
      <c r="H16" s="8" t="s">
        <v>9</v>
      </c>
      <c r="I16" s="89" t="s">
        <v>90</v>
      </c>
      <c r="J16" s="4" t="s">
        <v>2</v>
      </c>
      <c r="K16" s="14">
        <v>2.0529999999999999</v>
      </c>
      <c r="L16" s="4" t="s">
        <v>478</v>
      </c>
      <c r="M16" s="8" t="s">
        <v>91</v>
      </c>
      <c r="N16" s="8" t="s">
        <v>650</v>
      </c>
      <c r="O16" s="6">
        <v>43824</v>
      </c>
      <c r="P16" s="8">
        <v>2019</v>
      </c>
      <c r="Q16" s="6" t="s">
        <v>1644</v>
      </c>
      <c r="R16" s="6"/>
      <c r="S16" s="6"/>
      <c r="T16" s="6"/>
      <c r="U16" s="6">
        <v>45285</v>
      </c>
      <c r="V16" s="6"/>
      <c r="W16" s="6"/>
      <c r="X16" s="6">
        <v>45651</v>
      </c>
      <c r="Y16" s="6"/>
      <c r="Z16" s="6"/>
      <c r="AA16" s="6"/>
      <c r="AB16" s="6"/>
      <c r="AC16" s="6"/>
      <c r="AD16" s="6"/>
      <c r="AE16" s="158"/>
      <c r="AF16" s="154"/>
      <c r="AG16" s="155"/>
      <c r="AH16" s="155"/>
      <c r="AI16" s="33"/>
      <c r="AJ16" s="33"/>
      <c r="AK16" s="8"/>
      <c r="AL16" s="8" t="s">
        <v>1641</v>
      </c>
      <c r="AM16" s="53"/>
    </row>
    <row r="17" spans="1:72" s="3" customFormat="1" ht="50.25" customHeight="1">
      <c r="A17" s="13">
        <v>10</v>
      </c>
      <c r="B17" s="19"/>
      <c r="C17" s="19"/>
      <c r="D17" s="19"/>
      <c r="E17" s="61" t="s">
        <v>838</v>
      </c>
      <c r="F17" s="2" t="s">
        <v>227</v>
      </c>
      <c r="G17" s="2" t="s">
        <v>224</v>
      </c>
      <c r="H17" s="19" t="s">
        <v>14</v>
      </c>
      <c r="I17" s="89" t="s">
        <v>296</v>
      </c>
      <c r="J17" s="4" t="s">
        <v>2</v>
      </c>
      <c r="K17" s="12">
        <v>1.5</v>
      </c>
      <c r="L17" s="47" t="s">
        <v>465</v>
      </c>
      <c r="M17" s="8" t="s">
        <v>93</v>
      </c>
      <c r="N17" s="8" t="s">
        <v>682</v>
      </c>
      <c r="O17" s="6">
        <v>43734</v>
      </c>
      <c r="P17" s="8">
        <v>2019</v>
      </c>
      <c r="Q17" s="6" t="s">
        <v>1644</v>
      </c>
      <c r="R17" s="6"/>
      <c r="S17" s="6"/>
      <c r="T17" s="6"/>
      <c r="U17" s="6">
        <v>45195</v>
      </c>
      <c r="V17" s="6"/>
      <c r="W17" s="6"/>
      <c r="X17" s="6"/>
      <c r="Y17" s="6"/>
      <c r="Z17" s="6">
        <v>45561</v>
      </c>
      <c r="AA17" s="6"/>
      <c r="AB17" s="6"/>
      <c r="AC17" s="6"/>
      <c r="AD17" s="6"/>
      <c r="AE17" s="153"/>
      <c r="AF17" s="156"/>
      <c r="AG17" s="157"/>
      <c r="AH17" s="155"/>
      <c r="AI17" s="33"/>
      <c r="AJ17" s="13"/>
      <c r="AK17" s="7"/>
      <c r="AL17" s="8" t="s">
        <v>49</v>
      </c>
      <c r="AM17" s="8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</row>
    <row r="18" spans="1:72" s="3" customFormat="1" ht="56">
      <c r="A18" s="13">
        <v>11</v>
      </c>
      <c r="B18" s="19"/>
      <c r="C18" s="19"/>
      <c r="D18" s="19"/>
      <c r="E18" s="61" t="s">
        <v>839</v>
      </c>
      <c r="F18" s="2" t="s">
        <v>227</v>
      </c>
      <c r="G18" s="2" t="s">
        <v>224</v>
      </c>
      <c r="H18" s="19" t="s">
        <v>14</v>
      </c>
      <c r="I18" s="82" t="s">
        <v>297</v>
      </c>
      <c r="J18" s="4" t="s">
        <v>102</v>
      </c>
      <c r="K18" s="12">
        <v>4</v>
      </c>
      <c r="L18" s="8" t="s">
        <v>835</v>
      </c>
      <c r="M18" s="8" t="s">
        <v>134</v>
      </c>
      <c r="N18" s="8" t="s">
        <v>683</v>
      </c>
      <c r="O18" s="6">
        <v>43763</v>
      </c>
      <c r="P18" s="8">
        <v>2019</v>
      </c>
      <c r="Q18" s="6" t="s">
        <v>1644</v>
      </c>
      <c r="R18" s="6"/>
      <c r="S18" s="6"/>
      <c r="T18" s="6"/>
      <c r="U18" s="6">
        <v>45224</v>
      </c>
      <c r="V18" s="6"/>
      <c r="W18" s="6"/>
      <c r="X18" s="6">
        <v>45590</v>
      </c>
      <c r="Y18" s="6"/>
      <c r="Z18" s="6">
        <v>47416</v>
      </c>
      <c r="AA18" s="6"/>
      <c r="AB18" s="6"/>
      <c r="AC18" s="6"/>
      <c r="AD18" s="6"/>
      <c r="AE18" s="153"/>
      <c r="AF18" s="156"/>
      <c r="AG18" s="124"/>
      <c r="AH18" s="155"/>
      <c r="AI18" s="33"/>
      <c r="AJ18" s="13"/>
      <c r="AK18" s="52"/>
      <c r="AL18" s="8" t="s">
        <v>49</v>
      </c>
      <c r="AM18" s="8"/>
    </row>
    <row r="19" spans="1:72" s="3" customFormat="1" ht="28">
      <c r="A19" s="13">
        <v>12</v>
      </c>
      <c r="B19" s="2"/>
      <c r="C19" s="2"/>
      <c r="D19" s="2"/>
      <c r="E19" s="8" t="s">
        <v>854</v>
      </c>
      <c r="F19" s="2" t="s">
        <v>227</v>
      </c>
      <c r="G19" s="2" t="s">
        <v>224</v>
      </c>
      <c r="H19" s="2" t="s">
        <v>21</v>
      </c>
      <c r="I19" s="82" t="s">
        <v>151</v>
      </c>
      <c r="J19" s="4" t="s">
        <v>102</v>
      </c>
      <c r="K19" s="47">
        <v>1.99</v>
      </c>
      <c r="L19" s="4" t="s">
        <v>461</v>
      </c>
      <c r="M19" s="8" t="s">
        <v>804</v>
      </c>
      <c r="N19" s="8" t="s">
        <v>689</v>
      </c>
      <c r="O19" s="6">
        <v>43755</v>
      </c>
      <c r="P19" s="8">
        <v>2019</v>
      </c>
      <c r="Q19" s="6" t="s">
        <v>1644</v>
      </c>
      <c r="R19" s="6"/>
      <c r="S19" s="6">
        <v>45947</v>
      </c>
      <c r="T19" s="6"/>
      <c r="U19" s="6">
        <v>45216</v>
      </c>
      <c r="V19" s="6"/>
      <c r="W19" s="6"/>
      <c r="X19" s="6"/>
      <c r="Y19" s="6"/>
      <c r="Z19" s="6"/>
      <c r="AA19" s="6"/>
      <c r="AB19" s="6"/>
      <c r="AC19" s="6"/>
      <c r="AD19" s="6"/>
      <c r="AE19" s="158"/>
      <c r="AF19" s="156"/>
      <c r="AG19" s="124"/>
      <c r="AH19" s="155"/>
      <c r="AI19" s="33"/>
      <c r="AJ19" s="13"/>
      <c r="AK19" s="52"/>
      <c r="AL19" s="8" t="s">
        <v>55</v>
      </c>
      <c r="AM19" s="7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</row>
    <row r="20" spans="1:72" s="3" customFormat="1" ht="28">
      <c r="A20" s="13">
        <v>13</v>
      </c>
      <c r="B20" s="2" t="s">
        <v>815</v>
      </c>
      <c r="C20" s="2"/>
      <c r="D20" s="2"/>
      <c r="E20" s="8" t="s">
        <v>856</v>
      </c>
      <c r="F20" s="2" t="s">
        <v>227</v>
      </c>
      <c r="G20" s="2" t="s">
        <v>224</v>
      </c>
      <c r="H20" s="2" t="s">
        <v>21</v>
      </c>
      <c r="I20" s="82" t="s">
        <v>240</v>
      </c>
      <c r="J20" s="1" t="s">
        <v>102</v>
      </c>
      <c r="K20" s="97">
        <v>0.7</v>
      </c>
      <c r="L20" s="4" t="s">
        <v>460</v>
      </c>
      <c r="M20" s="4" t="s">
        <v>67</v>
      </c>
      <c r="N20" s="8" t="s">
        <v>692</v>
      </c>
      <c r="O20" s="6">
        <v>43769</v>
      </c>
      <c r="P20" s="8">
        <v>2019</v>
      </c>
      <c r="Q20" s="6" t="s">
        <v>1644</v>
      </c>
      <c r="R20" s="6"/>
      <c r="S20" s="6"/>
      <c r="T20" s="6"/>
      <c r="U20" s="6">
        <v>45230</v>
      </c>
      <c r="V20" s="6"/>
      <c r="W20" s="6"/>
      <c r="X20" s="6">
        <v>45596</v>
      </c>
      <c r="Y20" s="6"/>
      <c r="Z20" s="6">
        <v>45596</v>
      </c>
      <c r="AA20" s="6"/>
      <c r="AB20" s="6"/>
      <c r="AC20" s="6"/>
      <c r="AD20" s="6"/>
      <c r="AE20" s="158"/>
      <c r="AF20" s="156"/>
      <c r="AG20" s="124"/>
      <c r="AH20" s="155"/>
      <c r="AI20" s="33"/>
      <c r="AJ20" s="33"/>
      <c r="AK20" s="52"/>
      <c r="AL20" s="8" t="s">
        <v>47</v>
      </c>
      <c r="AM20" s="8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</row>
    <row r="21" spans="1:72" s="3" customFormat="1" ht="28">
      <c r="A21" s="13">
        <v>14</v>
      </c>
      <c r="B21" s="2"/>
      <c r="C21" s="2"/>
      <c r="D21" s="2"/>
      <c r="E21" s="2"/>
      <c r="F21" s="2"/>
      <c r="G21" s="2" t="s">
        <v>224</v>
      </c>
      <c r="H21" s="2" t="s">
        <v>21</v>
      </c>
      <c r="I21" s="89" t="s">
        <v>299</v>
      </c>
      <c r="J21" s="1" t="s">
        <v>102</v>
      </c>
      <c r="K21" s="12">
        <v>0.5</v>
      </c>
      <c r="L21" s="47" t="s">
        <v>462</v>
      </c>
      <c r="M21" s="8" t="s">
        <v>93</v>
      </c>
      <c r="N21" s="8" t="s">
        <v>769</v>
      </c>
      <c r="O21" s="6">
        <v>43781</v>
      </c>
      <c r="P21" s="8">
        <v>2019</v>
      </c>
      <c r="Q21" s="6" t="s">
        <v>1644</v>
      </c>
      <c r="R21" s="6"/>
      <c r="S21" s="6"/>
      <c r="T21" s="6"/>
      <c r="U21" s="6">
        <v>45242</v>
      </c>
      <c r="V21" s="6"/>
      <c r="W21" s="6"/>
      <c r="X21" s="6">
        <v>45608</v>
      </c>
      <c r="Y21" s="6"/>
      <c r="Z21" s="6">
        <v>45608</v>
      </c>
      <c r="AA21" s="6"/>
      <c r="AB21" s="6"/>
      <c r="AC21" s="6"/>
      <c r="AD21" s="6"/>
      <c r="AE21" s="153"/>
      <c r="AF21" s="156"/>
      <c r="AG21" s="155"/>
      <c r="AH21" s="155"/>
      <c r="AI21" s="33"/>
      <c r="AJ21" s="33"/>
      <c r="AK21" s="7"/>
      <c r="AL21" s="8" t="s">
        <v>100</v>
      </c>
      <c r="AM21" s="7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</row>
    <row r="22" spans="1:72" s="3" customFormat="1" ht="56">
      <c r="A22" s="13">
        <v>15</v>
      </c>
      <c r="B22" s="2"/>
      <c r="C22" s="2"/>
      <c r="D22" s="2"/>
      <c r="E22" s="8" t="s">
        <v>859</v>
      </c>
      <c r="F22" s="19" t="s">
        <v>227</v>
      </c>
      <c r="G22" s="2" t="s">
        <v>224</v>
      </c>
      <c r="H22" s="2" t="s">
        <v>21</v>
      </c>
      <c r="I22" s="82" t="s">
        <v>300</v>
      </c>
      <c r="J22" s="4" t="s">
        <v>102</v>
      </c>
      <c r="K22" s="71">
        <v>4.6397000000000004</v>
      </c>
      <c r="L22" s="4" t="s">
        <v>849</v>
      </c>
      <c r="M22" s="8" t="s">
        <v>172</v>
      </c>
      <c r="N22" s="8" t="s">
        <v>690</v>
      </c>
      <c r="O22" s="6">
        <v>43784</v>
      </c>
      <c r="P22" s="8">
        <v>2019</v>
      </c>
      <c r="Q22" s="6" t="s">
        <v>1644</v>
      </c>
      <c r="R22" s="6"/>
      <c r="S22" s="6"/>
      <c r="T22" s="6">
        <v>45245</v>
      </c>
      <c r="U22" s="6">
        <v>45611</v>
      </c>
      <c r="V22" s="6"/>
      <c r="W22" s="6"/>
      <c r="X22" s="6"/>
      <c r="Y22" s="6"/>
      <c r="Z22" s="6"/>
      <c r="AA22" s="6"/>
      <c r="AB22" s="6"/>
      <c r="AC22" s="6"/>
      <c r="AD22" s="6">
        <v>46706</v>
      </c>
      <c r="AE22" s="158"/>
      <c r="AF22" s="156"/>
      <c r="AG22" s="155"/>
      <c r="AH22" s="155"/>
      <c r="AI22" s="33"/>
      <c r="AJ22" s="33"/>
      <c r="AK22" s="7"/>
      <c r="AL22" s="8" t="s">
        <v>995</v>
      </c>
      <c r="AM22" s="8"/>
    </row>
    <row r="23" spans="1:72" s="3" customFormat="1" ht="42">
      <c r="A23" s="13">
        <v>16</v>
      </c>
      <c r="B23" s="2" t="s">
        <v>815</v>
      </c>
      <c r="C23" s="2"/>
      <c r="D23" s="2"/>
      <c r="E23" s="8" t="s">
        <v>867</v>
      </c>
      <c r="F23" s="2" t="s">
        <v>227</v>
      </c>
      <c r="G23" s="2" t="s">
        <v>224</v>
      </c>
      <c r="H23" s="2" t="s">
        <v>11</v>
      </c>
      <c r="I23" s="82" t="s">
        <v>254</v>
      </c>
      <c r="J23" s="1" t="s">
        <v>102</v>
      </c>
      <c r="K23" s="14">
        <v>0.6</v>
      </c>
      <c r="L23" s="47" t="s">
        <v>454</v>
      </c>
      <c r="M23" s="8" t="s">
        <v>172</v>
      </c>
      <c r="N23" s="8" t="s">
        <v>618</v>
      </c>
      <c r="O23" s="6">
        <v>43753</v>
      </c>
      <c r="P23" s="8">
        <v>2019</v>
      </c>
      <c r="Q23" s="6" t="s">
        <v>1644</v>
      </c>
      <c r="R23" s="6"/>
      <c r="S23" s="6"/>
      <c r="T23" s="6"/>
      <c r="U23" s="6">
        <v>45214</v>
      </c>
      <c r="V23" s="6"/>
      <c r="W23" s="6"/>
      <c r="X23" s="6">
        <v>45580</v>
      </c>
      <c r="Y23" s="6"/>
      <c r="Z23" s="6"/>
      <c r="AA23" s="6"/>
      <c r="AB23" s="6"/>
      <c r="AC23" s="6"/>
      <c r="AD23" s="6"/>
      <c r="AE23" s="153"/>
      <c r="AF23" s="156"/>
      <c r="AG23" s="155"/>
      <c r="AH23" s="155"/>
      <c r="AI23" s="33"/>
      <c r="AJ23" s="33"/>
      <c r="AK23" s="8"/>
      <c r="AL23" s="8" t="s">
        <v>1641</v>
      </c>
      <c r="AM23" s="8"/>
    </row>
    <row r="24" spans="1:72" s="51" customFormat="1" ht="51.75" customHeight="1">
      <c r="A24" s="13">
        <v>17</v>
      </c>
      <c r="B24" s="2" t="s">
        <v>815</v>
      </c>
      <c r="C24" s="2"/>
      <c r="D24" s="2"/>
      <c r="E24" s="8" t="s">
        <v>866</v>
      </c>
      <c r="F24" s="2" t="s">
        <v>227</v>
      </c>
      <c r="G24" s="2" t="s">
        <v>224</v>
      </c>
      <c r="H24" s="2" t="s">
        <v>11</v>
      </c>
      <c r="I24" s="82" t="s">
        <v>254</v>
      </c>
      <c r="J24" s="4" t="s">
        <v>102</v>
      </c>
      <c r="K24" s="97">
        <v>11</v>
      </c>
      <c r="L24" s="4" t="s">
        <v>865</v>
      </c>
      <c r="M24" s="8" t="s">
        <v>172</v>
      </c>
      <c r="N24" s="4" t="s">
        <v>774</v>
      </c>
      <c r="O24" s="6">
        <v>43769</v>
      </c>
      <c r="P24" s="8">
        <v>2019</v>
      </c>
      <c r="Q24" s="6" t="s">
        <v>1644</v>
      </c>
      <c r="R24" s="6"/>
      <c r="S24" s="6"/>
      <c r="T24" s="6"/>
      <c r="U24" s="6">
        <v>45230</v>
      </c>
      <c r="V24" s="6"/>
      <c r="W24" s="6"/>
      <c r="X24" s="6">
        <v>45596</v>
      </c>
      <c r="Y24" s="6"/>
      <c r="Z24" s="6"/>
      <c r="AA24" s="6"/>
      <c r="AB24" s="6"/>
      <c r="AC24" s="6"/>
      <c r="AD24" s="6"/>
      <c r="AE24" s="153"/>
      <c r="AF24" s="156"/>
      <c r="AG24" s="155"/>
      <c r="AH24" s="155"/>
      <c r="AI24" s="33"/>
      <c r="AJ24" s="33"/>
      <c r="AK24" s="8"/>
      <c r="AL24" s="8" t="s">
        <v>1641</v>
      </c>
      <c r="AM24" s="8"/>
    </row>
    <row r="25" spans="1:72" s="3" customFormat="1" ht="28">
      <c r="A25" s="13">
        <v>18</v>
      </c>
      <c r="B25" s="2" t="s">
        <v>815</v>
      </c>
      <c r="C25" s="2"/>
      <c r="D25" s="2"/>
      <c r="E25" s="61" t="s">
        <v>880</v>
      </c>
      <c r="F25" s="2" t="s">
        <v>227</v>
      </c>
      <c r="G25" s="2" t="s">
        <v>224</v>
      </c>
      <c r="H25" s="8" t="s">
        <v>15</v>
      </c>
      <c r="I25" s="82" t="s">
        <v>240</v>
      </c>
      <c r="J25" s="1" t="s">
        <v>102</v>
      </c>
      <c r="K25" s="14">
        <v>5</v>
      </c>
      <c r="L25" s="4" t="s">
        <v>436</v>
      </c>
      <c r="M25" s="8" t="s">
        <v>172</v>
      </c>
      <c r="N25" s="8" t="s">
        <v>740</v>
      </c>
      <c r="O25" s="6">
        <v>43752</v>
      </c>
      <c r="P25" s="8">
        <v>2019</v>
      </c>
      <c r="Q25" s="6" t="s">
        <v>1644</v>
      </c>
      <c r="R25" s="6"/>
      <c r="S25" s="6"/>
      <c r="T25" s="6"/>
      <c r="U25" s="6">
        <v>45213</v>
      </c>
      <c r="V25" s="6"/>
      <c r="W25" s="6"/>
      <c r="X25" s="6">
        <v>45579</v>
      </c>
      <c r="Y25" s="6"/>
      <c r="Z25" s="6">
        <v>45579</v>
      </c>
      <c r="AA25" s="6"/>
      <c r="AB25" s="6"/>
      <c r="AC25" s="6"/>
      <c r="AD25" s="6"/>
      <c r="AE25" s="153"/>
      <c r="AF25" s="156"/>
      <c r="AG25" s="155"/>
      <c r="AH25" s="155"/>
      <c r="AI25" s="33"/>
      <c r="AJ25" s="33"/>
      <c r="AK25" s="14"/>
      <c r="AL25" s="8" t="s">
        <v>47</v>
      </c>
      <c r="AM25" s="80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</row>
    <row r="26" spans="1:72" s="3" customFormat="1" ht="28">
      <c r="A26" s="13">
        <v>19</v>
      </c>
      <c r="B26" s="8"/>
      <c r="C26" s="8"/>
      <c r="D26" s="8"/>
      <c r="E26" s="61" t="s">
        <v>882</v>
      </c>
      <c r="F26" s="2" t="s">
        <v>227</v>
      </c>
      <c r="G26" s="2" t="s">
        <v>224</v>
      </c>
      <c r="H26" s="8" t="s">
        <v>15</v>
      </c>
      <c r="I26" s="90" t="s">
        <v>233</v>
      </c>
      <c r="J26" s="1" t="s">
        <v>102</v>
      </c>
      <c r="K26" s="4">
        <v>4</v>
      </c>
      <c r="L26" s="8" t="s">
        <v>883</v>
      </c>
      <c r="M26" s="8" t="s">
        <v>172</v>
      </c>
      <c r="N26" s="4" t="s">
        <v>741</v>
      </c>
      <c r="O26" s="6">
        <v>43777</v>
      </c>
      <c r="P26" s="8">
        <v>2019</v>
      </c>
      <c r="Q26" s="6" t="s">
        <v>1644</v>
      </c>
      <c r="R26" s="6"/>
      <c r="S26" s="6"/>
      <c r="T26" s="6"/>
      <c r="U26" s="6">
        <v>45238</v>
      </c>
      <c r="V26" s="6"/>
      <c r="W26" s="6"/>
      <c r="X26" s="6">
        <v>45238</v>
      </c>
      <c r="Y26" s="6"/>
      <c r="Z26" s="6">
        <v>45604</v>
      </c>
      <c r="AA26" s="6"/>
      <c r="AB26" s="6"/>
      <c r="AC26" s="6"/>
      <c r="AD26" s="6"/>
      <c r="AE26" s="153"/>
      <c r="AF26" s="156"/>
      <c r="AG26" s="155"/>
      <c r="AH26" s="155"/>
      <c r="AI26" s="33"/>
      <c r="AJ26" s="33"/>
      <c r="AK26" s="14"/>
      <c r="AL26" s="8" t="s">
        <v>47</v>
      </c>
      <c r="AM26" s="80"/>
    </row>
    <row r="27" spans="1:72" s="3" customFormat="1" ht="48.75" customHeight="1">
      <c r="A27" s="13">
        <v>20</v>
      </c>
      <c r="B27" s="8"/>
      <c r="C27" s="8"/>
      <c r="D27" s="8"/>
      <c r="E27" s="61" t="s">
        <v>898</v>
      </c>
      <c r="F27" s="2" t="s">
        <v>227</v>
      </c>
      <c r="G27" s="2" t="s">
        <v>224</v>
      </c>
      <c r="H27" s="8" t="s">
        <v>39</v>
      </c>
      <c r="I27" s="89" t="s">
        <v>157</v>
      </c>
      <c r="J27" s="4" t="s">
        <v>102</v>
      </c>
      <c r="K27" s="12">
        <v>5.25</v>
      </c>
      <c r="L27" s="47" t="s">
        <v>443</v>
      </c>
      <c r="M27" s="8" t="s">
        <v>172</v>
      </c>
      <c r="N27" s="8" t="s">
        <v>778</v>
      </c>
      <c r="O27" s="6">
        <v>43777</v>
      </c>
      <c r="P27" s="8">
        <v>2019</v>
      </c>
      <c r="Q27" s="6" t="s">
        <v>1644</v>
      </c>
      <c r="R27" s="6"/>
      <c r="S27" s="6">
        <v>45969</v>
      </c>
      <c r="T27" s="6">
        <v>45604</v>
      </c>
      <c r="U27" s="6">
        <v>45969</v>
      </c>
      <c r="V27" s="6"/>
      <c r="W27" s="6"/>
      <c r="X27" s="6"/>
      <c r="Y27" s="6"/>
      <c r="Z27" s="6"/>
      <c r="AA27" s="6"/>
      <c r="AB27" s="6"/>
      <c r="AC27" s="6"/>
      <c r="AD27" s="6"/>
      <c r="AE27" s="158"/>
      <c r="AF27" s="154"/>
      <c r="AG27" s="155"/>
      <c r="AH27" s="155"/>
      <c r="AI27" s="33"/>
      <c r="AJ27" s="33"/>
      <c r="AK27" s="4"/>
      <c r="AL27" s="4" t="s">
        <v>201</v>
      </c>
      <c r="AM27" s="8"/>
    </row>
    <row r="28" spans="1:72" s="3" customFormat="1" ht="48.75" customHeight="1">
      <c r="A28" s="13">
        <v>21</v>
      </c>
      <c r="B28" s="8"/>
      <c r="C28" s="8"/>
      <c r="D28" s="8"/>
      <c r="E28" s="61" t="s">
        <v>899</v>
      </c>
      <c r="F28" s="2" t="s">
        <v>227</v>
      </c>
      <c r="G28" s="2" t="s">
        <v>224</v>
      </c>
      <c r="H28" s="8" t="s">
        <v>39</v>
      </c>
      <c r="I28" s="93" t="s">
        <v>787</v>
      </c>
      <c r="J28" s="4" t="s">
        <v>102</v>
      </c>
      <c r="K28" s="12">
        <v>4.3769999999999998</v>
      </c>
      <c r="L28" s="47" t="s">
        <v>414</v>
      </c>
      <c r="M28" s="8" t="s">
        <v>172</v>
      </c>
      <c r="N28" s="8" t="s">
        <v>770</v>
      </c>
      <c r="O28" s="6">
        <v>43803</v>
      </c>
      <c r="P28" s="8">
        <v>2019</v>
      </c>
      <c r="Q28" s="6" t="s">
        <v>1644</v>
      </c>
      <c r="R28" s="6"/>
      <c r="S28" s="6"/>
      <c r="T28" s="6"/>
      <c r="U28" s="6"/>
      <c r="V28" s="6"/>
      <c r="W28" s="6">
        <v>45630</v>
      </c>
      <c r="X28" s="6"/>
      <c r="Y28" s="6"/>
      <c r="Z28" s="6"/>
      <c r="AA28" s="6"/>
      <c r="AB28" s="6"/>
      <c r="AC28" s="6"/>
      <c r="AD28" s="6"/>
      <c r="AE28" s="158"/>
      <c r="AF28" s="154"/>
      <c r="AG28" s="155"/>
      <c r="AH28" s="155"/>
      <c r="AI28" s="33"/>
      <c r="AJ28" s="33"/>
      <c r="AK28" s="4"/>
      <c r="AL28" s="4" t="s">
        <v>201</v>
      </c>
      <c r="AM28" s="8"/>
    </row>
    <row r="29" spans="1:72" s="3" customFormat="1" ht="48.75" customHeight="1">
      <c r="A29" s="13">
        <v>22</v>
      </c>
      <c r="B29" s="8"/>
      <c r="C29" s="8"/>
      <c r="D29" s="8"/>
      <c r="E29" s="61" t="s">
        <v>925</v>
      </c>
      <c r="F29" s="2" t="s">
        <v>227</v>
      </c>
      <c r="G29" s="2" t="s">
        <v>224</v>
      </c>
      <c r="H29" s="46" t="s">
        <v>225</v>
      </c>
      <c r="I29" s="91" t="s">
        <v>228</v>
      </c>
      <c r="J29" s="4" t="s">
        <v>2</v>
      </c>
      <c r="K29" s="47">
        <v>2</v>
      </c>
      <c r="L29" s="4" t="s">
        <v>340</v>
      </c>
      <c r="M29" s="8" t="s">
        <v>172</v>
      </c>
      <c r="N29" s="4" t="s">
        <v>596</v>
      </c>
      <c r="O29" s="6">
        <v>44004</v>
      </c>
      <c r="P29" s="8">
        <v>2020</v>
      </c>
      <c r="Q29" s="6" t="s">
        <v>1644</v>
      </c>
      <c r="R29" s="6"/>
      <c r="S29" s="6"/>
      <c r="T29" s="6"/>
      <c r="U29" s="6">
        <v>44734</v>
      </c>
      <c r="V29" s="6"/>
      <c r="W29" s="6"/>
      <c r="X29" s="6"/>
      <c r="Y29" s="6"/>
      <c r="Z29" s="6">
        <v>45830</v>
      </c>
      <c r="AA29" s="6"/>
      <c r="AB29" s="6"/>
      <c r="AC29" s="6"/>
      <c r="AD29" s="6"/>
      <c r="AE29" s="153"/>
      <c r="AF29" s="156"/>
      <c r="AG29" s="155"/>
      <c r="AH29" s="155"/>
      <c r="AI29" s="33"/>
      <c r="AJ29" s="13"/>
      <c r="AK29" s="52"/>
      <c r="AL29" s="4" t="s">
        <v>1638</v>
      </c>
      <c r="AM29" s="8"/>
    </row>
    <row r="30" spans="1:72" s="51" customFormat="1" ht="34.5" customHeight="1">
      <c r="A30" s="13">
        <v>23</v>
      </c>
      <c r="B30" s="46"/>
      <c r="C30" s="46"/>
      <c r="D30" s="46"/>
      <c r="E30" s="46"/>
      <c r="F30" s="46"/>
      <c r="G30" s="2" t="s">
        <v>224</v>
      </c>
      <c r="H30" s="46" t="s">
        <v>225</v>
      </c>
      <c r="I30" s="82" t="s">
        <v>1321</v>
      </c>
      <c r="J30" s="4" t="s">
        <v>2</v>
      </c>
      <c r="K30" s="54">
        <v>1.3</v>
      </c>
      <c r="L30" s="4" t="s">
        <v>339</v>
      </c>
      <c r="M30" s="4" t="s">
        <v>101</v>
      </c>
      <c r="N30" s="4" t="s">
        <v>595</v>
      </c>
      <c r="O30" s="6">
        <v>44123</v>
      </c>
      <c r="P30" s="8">
        <v>2020</v>
      </c>
      <c r="Q30" s="6" t="s">
        <v>1644</v>
      </c>
      <c r="R30" s="6"/>
      <c r="S30" s="6"/>
      <c r="T30" s="6"/>
      <c r="U30" s="6">
        <v>44853</v>
      </c>
      <c r="V30" s="6"/>
      <c r="W30" s="6"/>
      <c r="X30" s="6"/>
      <c r="Y30" s="6"/>
      <c r="Z30" s="6">
        <v>45949</v>
      </c>
      <c r="AA30" s="6"/>
      <c r="AB30" s="6"/>
      <c r="AC30" s="6"/>
      <c r="AD30" s="6"/>
      <c r="AE30" s="153"/>
      <c r="AF30" s="156"/>
      <c r="AG30" s="155"/>
      <c r="AH30" s="155"/>
      <c r="AI30" s="33"/>
      <c r="AJ30" s="33"/>
      <c r="AK30" s="4"/>
      <c r="AL30" s="4" t="s">
        <v>1638</v>
      </c>
      <c r="AM30" s="19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</row>
    <row r="31" spans="1:72" s="3" customFormat="1" ht="28">
      <c r="A31" s="13">
        <v>24</v>
      </c>
      <c r="B31" s="2"/>
      <c r="C31" s="2"/>
      <c r="D31" s="2"/>
      <c r="E31" s="61" t="s">
        <v>927</v>
      </c>
      <c r="F31" s="2" t="s">
        <v>227</v>
      </c>
      <c r="G31" s="2" t="s">
        <v>224</v>
      </c>
      <c r="H31" s="2" t="s">
        <v>28</v>
      </c>
      <c r="I31" s="82" t="s">
        <v>230</v>
      </c>
      <c r="J31" s="4" t="s">
        <v>2</v>
      </c>
      <c r="K31" s="4">
        <v>3</v>
      </c>
      <c r="L31" s="4" t="s">
        <v>499</v>
      </c>
      <c r="M31" s="12" t="s">
        <v>799</v>
      </c>
      <c r="N31" s="4" t="s">
        <v>591</v>
      </c>
      <c r="O31" s="6">
        <v>44056</v>
      </c>
      <c r="P31" s="8">
        <v>2020</v>
      </c>
      <c r="Q31" s="6" t="s">
        <v>1644</v>
      </c>
      <c r="R31" s="6"/>
      <c r="S31" s="6"/>
      <c r="T31" s="6"/>
      <c r="U31" s="6">
        <v>44786</v>
      </c>
      <c r="V31" s="6"/>
      <c r="W31" s="6"/>
      <c r="X31" s="6"/>
      <c r="Y31" s="6"/>
      <c r="Z31" s="6">
        <v>45882</v>
      </c>
      <c r="AA31" s="6"/>
      <c r="AB31" s="6"/>
      <c r="AC31" s="6"/>
      <c r="AD31" s="6"/>
      <c r="AE31" s="153"/>
      <c r="AF31" s="156"/>
      <c r="AG31" s="155"/>
      <c r="AH31" s="155"/>
      <c r="AI31" s="33"/>
      <c r="AJ31" s="33"/>
      <c r="AK31" s="53"/>
      <c r="AL31" s="8" t="s">
        <v>171</v>
      </c>
      <c r="AM31" s="7"/>
    </row>
    <row r="32" spans="1:72" s="3" customFormat="1" ht="28">
      <c r="A32" s="13">
        <v>25</v>
      </c>
      <c r="B32" s="46"/>
      <c r="C32" s="46"/>
      <c r="D32" s="46"/>
      <c r="E32" s="46"/>
      <c r="F32" s="46"/>
      <c r="G32" s="2" t="s">
        <v>224</v>
      </c>
      <c r="H32" s="2" t="s">
        <v>28</v>
      </c>
      <c r="I32" s="82" t="s">
        <v>1322</v>
      </c>
      <c r="J32" s="4" t="s">
        <v>102</v>
      </c>
      <c r="K32" s="54">
        <v>1.2</v>
      </c>
      <c r="L32" s="4" t="s">
        <v>818</v>
      </c>
      <c r="M32" s="8" t="s">
        <v>172</v>
      </c>
      <c r="N32" s="4" t="s">
        <v>592</v>
      </c>
      <c r="O32" s="6">
        <v>44068</v>
      </c>
      <c r="P32" s="8">
        <v>2020</v>
      </c>
      <c r="Q32" s="6" t="s">
        <v>1644</v>
      </c>
      <c r="R32" s="6"/>
      <c r="S32" s="6"/>
      <c r="T32" s="6"/>
      <c r="U32" s="6">
        <v>45529</v>
      </c>
      <c r="V32" s="6"/>
      <c r="W32" s="6"/>
      <c r="X32" s="6"/>
      <c r="Y32" s="6"/>
      <c r="Z32" s="6">
        <v>45894</v>
      </c>
      <c r="AA32" s="6"/>
      <c r="AB32" s="6"/>
      <c r="AC32" s="6"/>
      <c r="AD32" s="6"/>
      <c r="AE32" s="153"/>
      <c r="AF32" s="156"/>
      <c r="AG32" s="155"/>
      <c r="AH32" s="155"/>
      <c r="AI32" s="33"/>
      <c r="AJ32" s="33"/>
      <c r="AK32" s="4"/>
      <c r="AL32" s="8" t="s">
        <v>171</v>
      </c>
      <c r="AM32" s="19"/>
    </row>
    <row r="33" spans="1:72" s="3" customFormat="1" ht="28">
      <c r="A33" s="13">
        <v>26</v>
      </c>
      <c r="B33" s="46"/>
      <c r="C33" s="46"/>
      <c r="D33" s="46"/>
      <c r="E33" s="61"/>
      <c r="F33" s="19"/>
      <c r="G33" s="2" t="s">
        <v>224</v>
      </c>
      <c r="H33" s="46" t="s">
        <v>13</v>
      </c>
      <c r="I33" s="82" t="s">
        <v>1324</v>
      </c>
      <c r="J33" s="4" t="s">
        <v>2</v>
      </c>
      <c r="K33" s="54">
        <v>2</v>
      </c>
      <c r="L33" s="4" t="s">
        <v>126</v>
      </c>
      <c r="M33" s="4" t="s">
        <v>103</v>
      </c>
      <c r="N33" s="4" t="s">
        <v>599</v>
      </c>
      <c r="O33" s="6">
        <v>44069</v>
      </c>
      <c r="P33" s="8">
        <v>2020</v>
      </c>
      <c r="Q33" s="6" t="s">
        <v>1644</v>
      </c>
      <c r="R33" s="6"/>
      <c r="S33" s="6"/>
      <c r="T33" s="6"/>
      <c r="U33" s="6">
        <v>44799</v>
      </c>
      <c r="V33" s="6"/>
      <c r="W33" s="6"/>
      <c r="X33" s="6"/>
      <c r="Y33" s="6"/>
      <c r="Z33" s="6">
        <v>45895</v>
      </c>
      <c r="AA33" s="6"/>
      <c r="AB33" s="6"/>
      <c r="AC33" s="6"/>
      <c r="AD33" s="6"/>
      <c r="AE33" s="158"/>
      <c r="AF33" s="154"/>
      <c r="AG33" s="155"/>
      <c r="AH33" s="155"/>
      <c r="AI33" s="33"/>
      <c r="AJ33" s="33"/>
      <c r="AK33" s="4"/>
      <c r="AL33" s="8" t="s">
        <v>49</v>
      </c>
      <c r="AM33" s="19"/>
    </row>
    <row r="34" spans="1:72" s="3" customFormat="1" ht="56">
      <c r="A34" s="13">
        <v>27</v>
      </c>
      <c r="B34" s="8"/>
      <c r="C34" s="8"/>
      <c r="D34" s="8"/>
      <c r="E34" s="61" t="s">
        <v>930</v>
      </c>
      <c r="F34" s="2" t="s">
        <v>227</v>
      </c>
      <c r="G34" s="2" t="s">
        <v>224</v>
      </c>
      <c r="H34" s="46" t="s">
        <v>13</v>
      </c>
      <c r="I34" s="90" t="s">
        <v>233</v>
      </c>
      <c r="J34" s="4" t="s">
        <v>102</v>
      </c>
      <c r="K34" s="47">
        <v>2</v>
      </c>
      <c r="L34" s="4" t="s">
        <v>126</v>
      </c>
      <c r="M34" s="8" t="s">
        <v>172</v>
      </c>
      <c r="N34" s="4" t="s">
        <v>754</v>
      </c>
      <c r="O34" s="6">
        <v>44145</v>
      </c>
      <c r="P34" s="8">
        <v>2020</v>
      </c>
      <c r="Q34" s="6" t="s">
        <v>1644</v>
      </c>
      <c r="R34" s="6"/>
      <c r="S34" s="6"/>
      <c r="T34" s="6"/>
      <c r="U34" s="6">
        <v>45606</v>
      </c>
      <c r="V34" s="6"/>
      <c r="W34" s="6"/>
      <c r="X34" s="6"/>
      <c r="Y34" s="6"/>
      <c r="Z34" s="6">
        <v>45971</v>
      </c>
      <c r="AA34" s="6"/>
      <c r="AB34" s="6"/>
      <c r="AC34" s="6"/>
      <c r="AD34" s="6"/>
      <c r="AE34" s="158"/>
      <c r="AF34" s="154"/>
      <c r="AG34" s="155"/>
      <c r="AH34" s="155"/>
      <c r="AI34" s="33"/>
      <c r="AJ34" s="33"/>
      <c r="AK34" s="52"/>
      <c r="AL34" s="8" t="s">
        <v>49</v>
      </c>
      <c r="AM34" s="8" t="s">
        <v>127</v>
      </c>
      <c r="AN34" s="37"/>
      <c r="AO34" s="37"/>
      <c r="AP34" s="37"/>
      <c r="AQ34" s="37"/>
      <c r="AR34" s="38"/>
      <c r="AS34" s="22"/>
      <c r="AT34" s="23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</row>
    <row r="35" spans="1:72" s="3" customFormat="1" ht="28">
      <c r="A35" s="13">
        <v>28</v>
      </c>
      <c r="B35" s="8"/>
      <c r="C35" s="8"/>
      <c r="D35" s="8"/>
      <c r="E35" s="61" t="s">
        <v>931</v>
      </c>
      <c r="F35" s="2" t="s">
        <v>227</v>
      </c>
      <c r="G35" s="2" t="s">
        <v>224</v>
      </c>
      <c r="H35" s="46" t="s">
        <v>13</v>
      </c>
      <c r="I35" s="91" t="s">
        <v>232</v>
      </c>
      <c r="J35" s="4" t="s">
        <v>2</v>
      </c>
      <c r="K35" s="47">
        <v>3</v>
      </c>
      <c r="L35" s="4" t="s">
        <v>129</v>
      </c>
      <c r="M35" s="4" t="s">
        <v>128</v>
      </c>
      <c r="N35" s="4" t="s">
        <v>600</v>
      </c>
      <c r="O35" s="6">
        <v>44175</v>
      </c>
      <c r="P35" s="8">
        <v>2020</v>
      </c>
      <c r="Q35" s="6" t="s">
        <v>1644</v>
      </c>
      <c r="R35" s="6"/>
      <c r="S35" s="6"/>
      <c r="T35" s="6"/>
      <c r="U35" s="6">
        <v>44905</v>
      </c>
      <c r="V35" s="6"/>
      <c r="W35" s="6"/>
      <c r="X35" s="6">
        <v>46001</v>
      </c>
      <c r="Y35" s="6"/>
      <c r="Z35" s="6">
        <v>44905</v>
      </c>
      <c r="AA35" s="6"/>
      <c r="AB35" s="6"/>
      <c r="AC35" s="6"/>
      <c r="AD35" s="6"/>
      <c r="AE35" s="158"/>
      <c r="AF35" s="154"/>
      <c r="AG35" s="155"/>
      <c r="AH35" s="155"/>
      <c r="AI35" s="33"/>
      <c r="AJ35" s="33"/>
      <c r="AK35" s="4"/>
      <c r="AL35" s="8" t="s">
        <v>49</v>
      </c>
      <c r="AM35" s="8"/>
      <c r="AN35" s="37"/>
      <c r="AO35" s="37"/>
      <c r="AP35" s="37"/>
      <c r="AQ35" s="37"/>
      <c r="AR35" s="38"/>
      <c r="AS35" s="22"/>
      <c r="AT35" s="23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</row>
    <row r="36" spans="1:72" s="51" customFormat="1" ht="33.75" customHeight="1">
      <c r="A36" s="13">
        <v>29</v>
      </c>
      <c r="B36" s="8"/>
      <c r="C36" s="8"/>
      <c r="D36" s="8"/>
      <c r="E36" s="61" t="s">
        <v>936</v>
      </c>
      <c r="F36" s="2" t="s">
        <v>227</v>
      </c>
      <c r="G36" s="2" t="s">
        <v>224</v>
      </c>
      <c r="H36" s="8" t="s">
        <v>29</v>
      </c>
      <c r="I36" s="89" t="s">
        <v>274</v>
      </c>
      <c r="J36" s="4" t="s">
        <v>2</v>
      </c>
      <c r="K36" s="47">
        <v>3.081</v>
      </c>
      <c r="L36" s="4" t="s">
        <v>343</v>
      </c>
      <c r="M36" s="8" t="s">
        <v>172</v>
      </c>
      <c r="N36" s="4" t="s">
        <v>605</v>
      </c>
      <c r="O36" s="6">
        <v>44103</v>
      </c>
      <c r="P36" s="8">
        <v>2020</v>
      </c>
      <c r="Q36" s="6" t="s">
        <v>1644</v>
      </c>
      <c r="R36" s="6">
        <v>47025</v>
      </c>
      <c r="S36" s="6">
        <v>46294</v>
      </c>
      <c r="T36" s="6"/>
      <c r="U36" s="6">
        <v>44833</v>
      </c>
      <c r="V36" s="6"/>
      <c r="W36" s="6"/>
      <c r="X36" s="6"/>
      <c r="Y36" s="6"/>
      <c r="Z36" s="6">
        <v>45929</v>
      </c>
      <c r="AA36" s="6"/>
      <c r="AB36" s="6"/>
      <c r="AC36" s="6"/>
      <c r="AD36" s="6"/>
      <c r="AE36" s="153"/>
      <c r="AF36" s="156"/>
      <c r="AG36" s="155"/>
      <c r="AH36" s="155"/>
      <c r="AI36" s="33"/>
      <c r="AJ36" s="33"/>
      <c r="AK36" s="4"/>
      <c r="AL36" s="4" t="s">
        <v>179</v>
      </c>
      <c r="AM36" s="8" t="s">
        <v>130</v>
      </c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1:72" s="51" customFormat="1" ht="58.5" customHeight="1">
      <c r="A37" s="13">
        <v>30</v>
      </c>
      <c r="B37" s="19"/>
      <c r="C37" s="19"/>
      <c r="D37" s="19"/>
      <c r="E37" s="19"/>
      <c r="F37" s="19"/>
      <c r="G37" s="2" t="s">
        <v>224</v>
      </c>
      <c r="H37" s="8" t="s">
        <v>29</v>
      </c>
      <c r="I37" s="82" t="s">
        <v>275</v>
      </c>
      <c r="J37" s="4" t="s">
        <v>2</v>
      </c>
      <c r="K37" s="54">
        <v>2.1840000000000002</v>
      </c>
      <c r="L37" s="155" t="s">
        <v>342</v>
      </c>
      <c r="M37" s="8" t="s">
        <v>172</v>
      </c>
      <c r="N37" s="4" t="s">
        <v>604</v>
      </c>
      <c r="O37" s="6">
        <v>44130</v>
      </c>
      <c r="P37" s="8">
        <v>2020</v>
      </c>
      <c r="Q37" s="6" t="s">
        <v>1644</v>
      </c>
      <c r="R37" s="6"/>
      <c r="S37" s="6"/>
      <c r="T37" s="6"/>
      <c r="U37" s="6">
        <v>44860</v>
      </c>
      <c r="V37" s="6"/>
      <c r="W37" s="6"/>
      <c r="X37" s="6"/>
      <c r="Y37" s="6"/>
      <c r="Z37" s="6">
        <v>45956</v>
      </c>
      <c r="AA37" s="6"/>
      <c r="AB37" s="6"/>
      <c r="AC37" s="6"/>
      <c r="AD37" s="6"/>
      <c r="AE37" s="153"/>
      <c r="AF37" s="156"/>
      <c r="AG37" s="155"/>
      <c r="AH37" s="155"/>
      <c r="AI37" s="33"/>
      <c r="AJ37" s="33"/>
      <c r="AK37" s="4"/>
      <c r="AL37" s="4" t="s">
        <v>179</v>
      </c>
      <c r="AM37" s="19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1:72" s="51" customFormat="1" ht="51" customHeight="1">
      <c r="A38" s="13">
        <v>31</v>
      </c>
      <c r="B38" s="8"/>
      <c r="C38" s="8"/>
      <c r="D38" s="8"/>
      <c r="E38" s="61" t="s">
        <v>941</v>
      </c>
      <c r="F38" s="2" t="s">
        <v>227</v>
      </c>
      <c r="G38" s="2" t="s">
        <v>224</v>
      </c>
      <c r="H38" s="8" t="s">
        <v>5</v>
      </c>
      <c r="I38" s="89" t="s">
        <v>276</v>
      </c>
      <c r="J38" s="4" t="s">
        <v>2</v>
      </c>
      <c r="K38" s="47">
        <v>2</v>
      </c>
      <c r="L38" s="4" t="s">
        <v>345</v>
      </c>
      <c r="M38" s="8" t="s">
        <v>172</v>
      </c>
      <c r="N38" s="4" t="s">
        <v>607</v>
      </c>
      <c r="O38" s="6">
        <v>44027</v>
      </c>
      <c r="P38" s="8">
        <v>2020</v>
      </c>
      <c r="Q38" s="6" t="s">
        <v>1644</v>
      </c>
      <c r="R38" s="6"/>
      <c r="S38" s="6"/>
      <c r="T38" s="6"/>
      <c r="U38" s="6">
        <v>44757</v>
      </c>
      <c r="V38" s="6"/>
      <c r="W38" s="6"/>
      <c r="X38" s="6"/>
      <c r="Y38" s="6"/>
      <c r="Z38" s="6">
        <v>45853</v>
      </c>
      <c r="AA38" s="6"/>
      <c r="AB38" s="6"/>
      <c r="AC38" s="6"/>
      <c r="AD38" s="6"/>
      <c r="AE38" s="153"/>
      <c r="AF38" s="156"/>
      <c r="AG38" s="155"/>
      <c r="AH38" s="155"/>
      <c r="AI38" s="33"/>
      <c r="AJ38" s="33"/>
      <c r="AK38" s="4"/>
      <c r="AL38" s="8" t="s">
        <v>1639</v>
      </c>
      <c r="AM38" s="8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pans="1:72" s="51" customFormat="1" ht="34.5" customHeight="1">
      <c r="A39" s="13">
        <v>32</v>
      </c>
      <c r="B39" s="8"/>
      <c r="C39" s="8"/>
      <c r="D39" s="8"/>
      <c r="E39" s="61" t="s">
        <v>945</v>
      </c>
      <c r="F39" s="2" t="s">
        <v>227</v>
      </c>
      <c r="G39" s="2" t="s">
        <v>224</v>
      </c>
      <c r="H39" s="8" t="s">
        <v>6</v>
      </c>
      <c r="I39" s="89" t="s">
        <v>278</v>
      </c>
      <c r="J39" s="4" t="s">
        <v>2</v>
      </c>
      <c r="K39" s="47">
        <v>2.5</v>
      </c>
      <c r="L39" s="4" t="s">
        <v>349</v>
      </c>
      <c r="M39" s="13" t="s">
        <v>19</v>
      </c>
      <c r="N39" s="4" t="s">
        <v>610</v>
      </c>
      <c r="O39" s="6">
        <v>44058</v>
      </c>
      <c r="P39" s="8">
        <v>2020</v>
      </c>
      <c r="Q39" s="6" t="s">
        <v>1644</v>
      </c>
      <c r="R39" s="6"/>
      <c r="S39" s="6"/>
      <c r="T39" s="6"/>
      <c r="U39" s="6">
        <v>45519</v>
      </c>
      <c r="V39" s="6"/>
      <c r="W39" s="6"/>
      <c r="X39" s="6"/>
      <c r="Y39" s="6"/>
      <c r="Z39" s="6">
        <v>44788</v>
      </c>
      <c r="AA39" s="6"/>
      <c r="AB39" s="6"/>
      <c r="AC39" s="6"/>
      <c r="AD39" s="6"/>
      <c r="AE39" s="153"/>
      <c r="AF39" s="156"/>
      <c r="AG39" s="155"/>
      <c r="AH39" s="155"/>
      <c r="AI39" s="33"/>
      <c r="AJ39" s="33"/>
      <c r="AK39" s="4"/>
      <c r="AL39" s="8" t="s">
        <v>1639</v>
      </c>
      <c r="AM39" s="8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pans="1:72" s="3" customFormat="1" ht="28">
      <c r="A40" s="13">
        <v>33</v>
      </c>
      <c r="B40" s="46"/>
      <c r="C40" s="46"/>
      <c r="D40" s="46"/>
      <c r="E40" s="46"/>
      <c r="F40" s="46"/>
      <c r="G40" s="2" t="s">
        <v>224</v>
      </c>
      <c r="H40" s="8" t="s">
        <v>6</v>
      </c>
      <c r="I40" s="82" t="s">
        <v>104</v>
      </c>
      <c r="J40" s="4" t="s">
        <v>2</v>
      </c>
      <c r="K40" s="54">
        <v>1.2</v>
      </c>
      <c r="L40" s="4" t="s">
        <v>348</v>
      </c>
      <c r="M40" s="13" t="s">
        <v>19</v>
      </c>
      <c r="N40" s="8" t="s">
        <v>611</v>
      </c>
      <c r="O40" s="6">
        <v>44091</v>
      </c>
      <c r="P40" s="8">
        <v>2020</v>
      </c>
      <c r="Q40" s="6" t="s">
        <v>1644</v>
      </c>
      <c r="R40" s="6"/>
      <c r="S40" s="6"/>
      <c r="T40" s="6"/>
      <c r="U40" s="6">
        <v>44821</v>
      </c>
      <c r="V40" s="6"/>
      <c r="W40" s="6" t="s">
        <v>174</v>
      </c>
      <c r="X40" s="6"/>
      <c r="Y40" s="6"/>
      <c r="Z40" s="6">
        <v>45917</v>
      </c>
      <c r="AA40" s="6"/>
      <c r="AB40" s="6"/>
      <c r="AC40" s="6"/>
      <c r="AD40" s="6"/>
      <c r="AE40" s="153"/>
      <c r="AF40" s="156"/>
      <c r="AG40" s="155"/>
      <c r="AH40" s="155"/>
      <c r="AI40" s="33"/>
      <c r="AJ40" s="33"/>
      <c r="AK40" s="4"/>
      <c r="AL40" s="8" t="s">
        <v>1639</v>
      </c>
      <c r="AM40" s="19"/>
      <c r="AN40" s="37"/>
      <c r="AO40" s="37"/>
      <c r="AP40" s="37"/>
      <c r="AQ40" s="37"/>
      <c r="AR40" s="38"/>
      <c r="AS40" s="22"/>
      <c r="AT40" s="23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</row>
    <row r="41" spans="1:72" s="3" customFormat="1" ht="28">
      <c r="A41" s="13">
        <v>34</v>
      </c>
      <c r="B41" s="46"/>
      <c r="C41" s="46"/>
      <c r="D41" s="46"/>
      <c r="E41" s="46"/>
      <c r="F41" s="46"/>
      <c r="G41" s="2" t="s">
        <v>224</v>
      </c>
      <c r="H41" s="8" t="s">
        <v>30</v>
      </c>
      <c r="I41" s="89" t="s">
        <v>105</v>
      </c>
      <c r="J41" s="4" t="s">
        <v>2</v>
      </c>
      <c r="K41" s="54">
        <v>3</v>
      </c>
      <c r="L41" s="4" t="s">
        <v>353</v>
      </c>
      <c r="M41" s="4" t="s">
        <v>800</v>
      </c>
      <c r="N41" s="4" t="s">
        <v>616</v>
      </c>
      <c r="O41" s="6">
        <v>44007</v>
      </c>
      <c r="P41" s="8">
        <v>2020</v>
      </c>
      <c r="Q41" s="6" t="s">
        <v>1644</v>
      </c>
      <c r="R41" s="6"/>
      <c r="S41" s="6"/>
      <c r="T41" s="6"/>
      <c r="U41" s="6">
        <v>44737</v>
      </c>
      <c r="V41" s="6"/>
      <c r="W41" s="6"/>
      <c r="X41" s="6">
        <v>45833</v>
      </c>
      <c r="Y41" s="6"/>
      <c r="Z41" s="6">
        <v>45833</v>
      </c>
      <c r="AA41" s="6"/>
      <c r="AB41" s="6"/>
      <c r="AC41" s="6"/>
      <c r="AD41" s="6"/>
      <c r="AE41" s="158"/>
      <c r="AF41" s="154"/>
      <c r="AG41" s="155"/>
      <c r="AH41" s="155"/>
      <c r="AI41" s="33"/>
      <c r="AJ41" s="33"/>
      <c r="AK41" s="4"/>
      <c r="AL41" s="8" t="s">
        <v>1640</v>
      </c>
      <c r="AM41" s="19"/>
      <c r="AN41" s="37"/>
      <c r="AO41" s="37"/>
      <c r="AP41" s="37"/>
      <c r="AQ41" s="37"/>
      <c r="AR41" s="38"/>
      <c r="AS41" s="22"/>
      <c r="AT41" s="23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</row>
    <row r="42" spans="1:72" s="3" customFormat="1" ht="28">
      <c r="A42" s="13">
        <v>35</v>
      </c>
      <c r="B42" s="46"/>
      <c r="C42" s="46"/>
      <c r="D42" s="46"/>
      <c r="E42" s="46"/>
      <c r="F42" s="46"/>
      <c r="G42" s="2" t="s">
        <v>224</v>
      </c>
      <c r="H42" s="19" t="s">
        <v>31</v>
      </c>
      <c r="I42" s="89" t="s">
        <v>273</v>
      </c>
      <c r="J42" s="4" t="s">
        <v>2</v>
      </c>
      <c r="K42" s="54">
        <v>1</v>
      </c>
      <c r="L42" s="4" t="s">
        <v>488</v>
      </c>
      <c r="M42" s="4" t="s">
        <v>101</v>
      </c>
      <c r="N42" s="4" t="s">
        <v>619</v>
      </c>
      <c r="O42" s="6">
        <v>44005</v>
      </c>
      <c r="P42" s="8">
        <v>2020</v>
      </c>
      <c r="Q42" s="6" t="s">
        <v>1644</v>
      </c>
      <c r="R42" s="6"/>
      <c r="S42" s="6"/>
      <c r="T42" s="6"/>
      <c r="U42" s="6">
        <v>44735</v>
      </c>
      <c r="V42" s="6"/>
      <c r="W42" s="6"/>
      <c r="X42" s="6"/>
      <c r="Y42" s="6"/>
      <c r="Z42" s="6">
        <v>45831</v>
      </c>
      <c r="AA42" s="6"/>
      <c r="AB42" s="6"/>
      <c r="AC42" s="6"/>
      <c r="AD42" s="6"/>
      <c r="AE42" s="158"/>
      <c r="AF42" s="154"/>
      <c r="AG42" s="155"/>
      <c r="AH42" s="155"/>
      <c r="AI42" s="33"/>
      <c r="AJ42" s="33"/>
      <c r="AK42" s="4"/>
      <c r="AL42" s="8" t="s">
        <v>80</v>
      </c>
      <c r="AM42" s="19"/>
    </row>
    <row r="43" spans="1:72" s="3" customFormat="1" ht="28">
      <c r="A43" s="13">
        <v>36</v>
      </c>
      <c r="B43" s="8"/>
      <c r="C43" s="8"/>
      <c r="D43" s="8"/>
      <c r="E43" s="61" t="s">
        <v>953</v>
      </c>
      <c r="F43" s="2" t="s">
        <v>227</v>
      </c>
      <c r="G43" s="2" t="s">
        <v>224</v>
      </c>
      <c r="H43" s="19" t="s">
        <v>31</v>
      </c>
      <c r="I43" s="89" t="s">
        <v>131</v>
      </c>
      <c r="J43" s="4" t="s">
        <v>2</v>
      </c>
      <c r="K43" s="47">
        <v>3</v>
      </c>
      <c r="L43" s="4" t="s">
        <v>354</v>
      </c>
      <c r="M43" s="4" t="s">
        <v>800</v>
      </c>
      <c r="N43" s="4" t="s">
        <v>620</v>
      </c>
      <c r="O43" s="6">
        <v>44019</v>
      </c>
      <c r="P43" s="8">
        <v>2020</v>
      </c>
      <c r="Q43" s="6" t="s">
        <v>1644</v>
      </c>
      <c r="R43" s="6"/>
      <c r="S43" s="6"/>
      <c r="T43" s="6"/>
      <c r="U43" s="6">
        <v>44749</v>
      </c>
      <c r="V43" s="6"/>
      <c r="W43" s="6"/>
      <c r="X43" s="6"/>
      <c r="Y43" s="6"/>
      <c r="Z43" s="6">
        <v>45845</v>
      </c>
      <c r="AA43" s="6"/>
      <c r="AB43" s="6"/>
      <c r="AC43" s="6"/>
      <c r="AD43" s="6"/>
      <c r="AE43" s="158"/>
      <c r="AF43" s="154"/>
      <c r="AG43" s="155"/>
      <c r="AH43" s="155"/>
      <c r="AI43" s="33"/>
      <c r="AJ43" s="33"/>
      <c r="AK43" s="4"/>
      <c r="AL43" s="8" t="s">
        <v>80</v>
      </c>
      <c r="AM43" s="8"/>
    </row>
    <row r="44" spans="1:72" s="3" customFormat="1" ht="56">
      <c r="A44" s="13">
        <v>37</v>
      </c>
      <c r="B44" s="8"/>
      <c r="C44" s="8"/>
      <c r="D44" s="8"/>
      <c r="E44" s="61" t="s">
        <v>957</v>
      </c>
      <c r="F44" s="2" t="s">
        <v>227</v>
      </c>
      <c r="G44" s="2" t="s">
        <v>224</v>
      </c>
      <c r="H44" s="8" t="s">
        <v>7</v>
      </c>
      <c r="I44" s="89" t="s">
        <v>132</v>
      </c>
      <c r="J44" s="4" t="s">
        <v>2</v>
      </c>
      <c r="K44" s="97">
        <v>3.1890000000000001</v>
      </c>
      <c r="L44" s="4" t="s">
        <v>479</v>
      </c>
      <c r="M44" s="1" t="s">
        <v>27</v>
      </c>
      <c r="N44" s="4" t="s">
        <v>646</v>
      </c>
      <c r="O44" s="6">
        <v>44056</v>
      </c>
      <c r="P44" s="8">
        <v>2020</v>
      </c>
      <c r="Q44" s="6" t="s">
        <v>1644</v>
      </c>
      <c r="R44" s="6"/>
      <c r="S44" s="6"/>
      <c r="T44" s="6"/>
      <c r="U44" s="6">
        <v>44786</v>
      </c>
      <c r="V44" s="6"/>
      <c r="W44" s="6"/>
      <c r="X44" s="6"/>
      <c r="Y44" s="6"/>
      <c r="Z44" s="6">
        <v>45882</v>
      </c>
      <c r="AA44" s="6"/>
      <c r="AB44" s="6"/>
      <c r="AC44" s="6"/>
      <c r="AD44" s="6"/>
      <c r="AE44" s="158"/>
      <c r="AF44" s="154"/>
      <c r="AG44" s="155"/>
      <c r="AH44" s="155"/>
      <c r="AI44" s="33"/>
      <c r="AJ44" s="33"/>
      <c r="AK44" s="52"/>
      <c r="AL44" s="8" t="s">
        <v>199</v>
      </c>
      <c r="AM44" s="8"/>
    </row>
    <row r="45" spans="1:72" s="3" customFormat="1" ht="42">
      <c r="A45" s="13">
        <v>38</v>
      </c>
      <c r="B45" s="8"/>
      <c r="C45" s="8"/>
      <c r="D45" s="8"/>
      <c r="E45" s="8"/>
      <c r="F45" s="8"/>
      <c r="G45" s="2" t="s">
        <v>224</v>
      </c>
      <c r="H45" s="8" t="s">
        <v>7</v>
      </c>
      <c r="I45" s="89" t="s">
        <v>133</v>
      </c>
      <c r="J45" s="4" t="s">
        <v>2</v>
      </c>
      <c r="K45" s="47">
        <v>1</v>
      </c>
      <c r="L45" s="4" t="s">
        <v>374</v>
      </c>
      <c r="M45" s="1" t="s">
        <v>27</v>
      </c>
      <c r="N45" s="4" t="s">
        <v>647</v>
      </c>
      <c r="O45" s="6">
        <v>44078</v>
      </c>
      <c r="P45" s="8">
        <v>2020</v>
      </c>
      <c r="Q45" s="6" t="s">
        <v>1644</v>
      </c>
      <c r="R45" s="6"/>
      <c r="S45" s="6"/>
      <c r="T45" s="6"/>
      <c r="U45" s="6">
        <v>44808</v>
      </c>
      <c r="V45" s="6"/>
      <c r="W45" s="6"/>
      <c r="X45" s="6"/>
      <c r="Y45" s="6"/>
      <c r="Z45" s="6">
        <v>45904</v>
      </c>
      <c r="AA45" s="6"/>
      <c r="AB45" s="6"/>
      <c r="AC45" s="6"/>
      <c r="AD45" s="6"/>
      <c r="AE45" s="158"/>
      <c r="AF45" s="154"/>
      <c r="AG45" s="155"/>
      <c r="AH45" s="155"/>
      <c r="AI45" s="33"/>
      <c r="AJ45" s="33"/>
      <c r="AK45" s="4"/>
      <c r="AL45" s="8" t="s">
        <v>199</v>
      </c>
      <c r="AM45" s="8"/>
    </row>
    <row r="46" spans="1:72" s="51" customFormat="1" ht="38.25" customHeight="1">
      <c r="A46" s="13">
        <v>39</v>
      </c>
      <c r="B46" s="46"/>
      <c r="C46" s="46"/>
      <c r="D46" s="46"/>
      <c r="E46" s="46"/>
      <c r="F46" s="46"/>
      <c r="G46" s="2" t="s">
        <v>224</v>
      </c>
      <c r="H46" s="8" t="s">
        <v>7</v>
      </c>
      <c r="I46" s="89" t="s">
        <v>106</v>
      </c>
      <c r="J46" s="4" t="s">
        <v>2</v>
      </c>
      <c r="K46" s="54">
        <v>1</v>
      </c>
      <c r="L46" s="4" t="s">
        <v>373</v>
      </c>
      <c r="M46" s="1" t="s">
        <v>27</v>
      </c>
      <c r="N46" s="8" t="s">
        <v>645</v>
      </c>
      <c r="O46" s="6">
        <v>44113</v>
      </c>
      <c r="P46" s="8">
        <v>2020</v>
      </c>
      <c r="Q46" s="6" t="s">
        <v>1644</v>
      </c>
      <c r="R46" s="6"/>
      <c r="S46" s="6"/>
      <c r="T46" s="6"/>
      <c r="U46" s="6">
        <v>44843</v>
      </c>
      <c r="V46" s="6"/>
      <c r="W46" s="6"/>
      <c r="X46" s="6"/>
      <c r="Y46" s="6"/>
      <c r="Z46" s="6">
        <v>45939</v>
      </c>
      <c r="AA46" s="6"/>
      <c r="AB46" s="6"/>
      <c r="AC46" s="6"/>
      <c r="AD46" s="6"/>
      <c r="AE46" s="158"/>
      <c r="AF46" s="154"/>
      <c r="AG46" s="155"/>
      <c r="AH46" s="155"/>
      <c r="AI46" s="33"/>
      <c r="AJ46" s="33"/>
      <c r="AK46" s="4"/>
      <c r="AL46" s="8" t="s">
        <v>199</v>
      </c>
      <c r="AM46" s="19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1:72" s="51" customFormat="1" ht="38.25" customHeight="1">
      <c r="A47" s="13">
        <v>40</v>
      </c>
      <c r="B47" s="46"/>
      <c r="C47" s="46"/>
      <c r="D47" s="46"/>
      <c r="E47" s="46"/>
      <c r="F47" s="46"/>
      <c r="G47" s="2" t="s">
        <v>224</v>
      </c>
      <c r="H47" s="2" t="s">
        <v>57</v>
      </c>
      <c r="I47" s="89" t="s">
        <v>88</v>
      </c>
      <c r="J47" s="4" t="s">
        <v>2</v>
      </c>
      <c r="K47" s="54">
        <v>1.4</v>
      </c>
      <c r="L47" s="4" t="s">
        <v>386</v>
      </c>
      <c r="M47" s="1" t="s">
        <v>27</v>
      </c>
      <c r="N47" s="4" t="s">
        <v>665</v>
      </c>
      <c r="O47" s="6">
        <v>44032</v>
      </c>
      <c r="P47" s="8">
        <v>2020</v>
      </c>
      <c r="Q47" s="6" t="s">
        <v>1644</v>
      </c>
      <c r="R47" s="6"/>
      <c r="S47" s="6"/>
      <c r="T47" s="6"/>
      <c r="U47" s="6">
        <v>45858</v>
      </c>
      <c r="V47" s="6"/>
      <c r="W47" s="6"/>
      <c r="X47" s="6"/>
      <c r="Y47" s="6"/>
      <c r="Z47" s="6">
        <v>45858</v>
      </c>
      <c r="AA47" s="6"/>
      <c r="AB47" s="6"/>
      <c r="AC47" s="6"/>
      <c r="AD47" s="6"/>
      <c r="AE47" s="158"/>
      <c r="AF47" s="154"/>
      <c r="AG47" s="155"/>
      <c r="AH47" s="155"/>
      <c r="AI47" s="33"/>
      <c r="AJ47" s="33"/>
      <c r="AK47" s="4"/>
      <c r="AL47" s="8" t="s">
        <v>77</v>
      </c>
      <c r="AM47" s="19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1:72" s="51" customFormat="1" ht="57" customHeight="1">
      <c r="A48" s="13">
        <v>41</v>
      </c>
      <c r="B48" s="2" t="s">
        <v>815</v>
      </c>
      <c r="C48" s="2"/>
      <c r="D48" s="2"/>
      <c r="E48" s="61" t="s">
        <v>964</v>
      </c>
      <c r="F48" s="2" t="s">
        <v>227</v>
      </c>
      <c r="G48" s="2" t="s">
        <v>224</v>
      </c>
      <c r="H48" s="2" t="s">
        <v>57</v>
      </c>
      <c r="I48" s="85" t="s">
        <v>845</v>
      </c>
      <c r="J48" s="4" t="s">
        <v>102</v>
      </c>
      <c r="K48" s="97">
        <v>4</v>
      </c>
      <c r="L48" s="4" t="s">
        <v>387</v>
      </c>
      <c r="M48" s="4" t="s">
        <v>134</v>
      </c>
      <c r="N48" s="4" t="s">
        <v>666</v>
      </c>
      <c r="O48" s="6">
        <v>44074</v>
      </c>
      <c r="P48" s="8">
        <v>2020</v>
      </c>
      <c r="Q48" s="6" t="s">
        <v>1644</v>
      </c>
      <c r="R48" s="6"/>
      <c r="S48" s="6"/>
      <c r="T48" s="6"/>
      <c r="U48" s="6">
        <v>45900</v>
      </c>
      <c r="V48" s="6"/>
      <c r="W48" s="6"/>
      <c r="X48" s="6">
        <v>45900</v>
      </c>
      <c r="Y48" s="6"/>
      <c r="Z48" s="6">
        <v>47726</v>
      </c>
      <c r="AA48" s="6"/>
      <c r="AB48" s="6"/>
      <c r="AC48" s="6"/>
      <c r="AD48" s="6"/>
      <c r="AE48" s="153"/>
      <c r="AF48" s="154"/>
      <c r="AG48" s="155"/>
      <c r="AH48" s="155"/>
      <c r="AI48" s="33"/>
      <c r="AJ48" s="33"/>
      <c r="AK48" s="4"/>
      <c r="AL48" s="8" t="s">
        <v>47</v>
      </c>
      <c r="AM48" s="8"/>
      <c r="AN48" s="37"/>
      <c r="AO48" s="37"/>
      <c r="AP48" s="37"/>
      <c r="AQ48" s="37"/>
      <c r="AR48" s="38"/>
      <c r="AS48" s="22"/>
      <c r="AT48" s="23"/>
    </row>
    <row r="49" spans="1:72" s="3" customFormat="1" ht="28">
      <c r="A49" s="13">
        <v>42</v>
      </c>
      <c r="B49" s="34"/>
      <c r="C49" s="34"/>
      <c r="D49" s="34"/>
      <c r="E49" s="34"/>
      <c r="F49" s="34"/>
      <c r="G49" s="2" t="s">
        <v>224</v>
      </c>
      <c r="H49" s="8" t="s">
        <v>8</v>
      </c>
      <c r="I49" s="89" t="s">
        <v>107</v>
      </c>
      <c r="J49" s="4" t="s">
        <v>2</v>
      </c>
      <c r="K49" s="54">
        <v>2.2000000000000002</v>
      </c>
      <c r="L49" s="4" t="s">
        <v>382</v>
      </c>
      <c r="M49" s="8" t="s">
        <v>172</v>
      </c>
      <c r="N49" s="4" t="s">
        <v>657</v>
      </c>
      <c r="O49" s="6">
        <v>44067</v>
      </c>
      <c r="P49" s="8">
        <v>2020</v>
      </c>
      <c r="Q49" s="6" t="s">
        <v>1644</v>
      </c>
      <c r="R49" s="6"/>
      <c r="S49" s="6"/>
      <c r="T49" s="6"/>
      <c r="U49" s="6">
        <v>44797</v>
      </c>
      <c r="V49" s="6"/>
      <c r="W49" s="6"/>
      <c r="X49" s="6"/>
      <c r="Y49" s="6"/>
      <c r="Z49" s="6">
        <v>45893</v>
      </c>
      <c r="AA49" s="6"/>
      <c r="AB49" s="6"/>
      <c r="AC49" s="6"/>
      <c r="AD49" s="6"/>
      <c r="AE49" s="158"/>
      <c r="AF49" s="154"/>
      <c r="AG49" s="155"/>
      <c r="AH49" s="155"/>
      <c r="AI49" s="33"/>
      <c r="AJ49" s="33"/>
      <c r="AK49" s="4"/>
      <c r="AL49" s="8" t="s">
        <v>77</v>
      </c>
      <c r="AM49" s="19"/>
    </row>
    <row r="50" spans="1:72" s="3" customFormat="1" ht="50.25" customHeight="1">
      <c r="A50" s="13">
        <v>43</v>
      </c>
      <c r="B50" s="8"/>
      <c r="C50" s="8"/>
      <c r="D50" s="8"/>
      <c r="E50" s="61" t="s">
        <v>968</v>
      </c>
      <c r="F50" s="2" t="s">
        <v>227</v>
      </c>
      <c r="G50" s="2" t="s">
        <v>224</v>
      </c>
      <c r="H50" s="8" t="s">
        <v>8</v>
      </c>
      <c r="I50" s="82" t="s">
        <v>107</v>
      </c>
      <c r="J50" s="8" t="s">
        <v>2</v>
      </c>
      <c r="K50" s="47">
        <v>2.8</v>
      </c>
      <c r="L50" s="4" t="s">
        <v>383</v>
      </c>
      <c r="M50" s="8" t="s">
        <v>172</v>
      </c>
      <c r="N50" s="4" t="s">
        <v>658</v>
      </c>
      <c r="O50" s="6">
        <v>44127</v>
      </c>
      <c r="P50" s="8">
        <v>2020</v>
      </c>
      <c r="Q50" s="6" t="s">
        <v>1644</v>
      </c>
      <c r="R50" s="6"/>
      <c r="S50" s="6"/>
      <c r="T50" s="6">
        <v>44857</v>
      </c>
      <c r="U50" s="6"/>
      <c r="V50" s="6"/>
      <c r="W50" s="6"/>
      <c r="X50" s="6"/>
      <c r="Y50" s="6"/>
      <c r="Z50" s="6">
        <v>45953</v>
      </c>
      <c r="AA50" s="6"/>
      <c r="AB50" s="6"/>
      <c r="AC50" s="6"/>
      <c r="AD50" s="6"/>
      <c r="AE50" s="158"/>
      <c r="AF50" s="154"/>
      <c r="AG50" s="155"/>
      <c r="AH50" s="155"/>
      <c r="AI50" s="33"/>
      <c r="AJ50" s="33"/>
      <c r="AK50" s="4"/>
      <c r="AL50" s="8" t="s">
        <v>77</v>
      </c>
      <c r="AM50" s="8"/>
    </row>
    <row r="51" spans="1:72" s="3" customFormat="1" ht="50.25" customHeight="1">
      <c r="A51" s="13">
        <v>44</v>
      </c>
      <c r="B51" s="2" t="s">
        <v>815</v>
      </c>
      <c r="C51" s="2"/>
      <c r="D51" s="2"/>
      <c r="E51" s="61" t="s">
        <v>972</v>
      </c>
      <c r="F51" s="2" t="s">
        <v>227</v>
      </c>
      <c r="G51" s="2" t="s">
        <v>224</v>
      </c>
      <c r="H51" s="8" t="s">
        <v>9</v>
      </c>
      <c r="I51" s="82" t="s">
        <v>254</v>
      </c>
      <c r="J51" s="4" t="s">
        <v>102</v>
      </c>
      <c r="K51" s="97">
        <v>3</v>
      </c>
      <c r="L51" s="4" t="s">
        <v>378</v>
      </c>
      <c r="M51" s="8" t="s">
        <v>172</v>
      </c>
      <c r="N51" s="4" t="s">
        <v>652</v>
      </c>
      <c r="O51" s="6">
        <v>44071</v>
      </c>
      <c r="P51" s="8">
        <v>2020</v>
      </c>
      <c r="Q51" s="6" t="s">
        <v>1644</v>
      </c>
      <c r="R51" s="6"/>
      <c r="S51" s="6"/>
      <c r="T51" s="6"/>
      <c r="U51" s="6">
        <v>46262</v>
      </c>
      <c r="V51" s="6"/>
      <c r="W51" s="6"/>
      <c r="X51" s="6"/>
      <c r="Y51" s="6"/>
      <c r="Z51" s="6">
        <v>45897</v>
      </c>
      <c r="AA51" s="6"/>
      <c r="AB51" s="6"/>
      <c r="AC51" s="6"/>
      <c r="AD51" s="6"/>
      <c r="AE51" s="158"/>
      <c r="AF51" s="154"/>
      <c r="AG51" s="155"/>
      <c r="AH51" s="155"/>
      <c r="AI51" s="33"/>
      <c r="AJ51" s="33"/>
      <c r="AK51" s="4"/>
      <c r="AL51" s="8" t="s">
        <v>1641</v>
      </c>
      <c r="AM51" s="8"/>
    </row>
    <row r="52" spans="1:72" s="3" customFormat="1" ht="50.25" customHeight="1">
      <c r="A52" s="13">
        <v>45</v>
      </c>
      <c r="B52" s="46"/>
      <c r="C52" s="46"/>
      <c r="D52" s="46"/>
      <c r="E52" s="46"/>
      <c r="F52" s="46"/>
      <c r="G52" s="2" t="s">
        <v>224</v>
      </c>
      <c r="H52" s="8" t="s">
        <v>9</v>
      </c>
      <c r="I52" s="89" t="s">
        <v>108</v>
      </c>
      <c r="J52" s="4" t="s">
        <v>102</v>
      </c>
      <c r="K52" s="54">
        <v>1</v>
      </c>
      <c r="L52" s="4" t="s">
        <v>377</v>
      </c>
      <c r="M52" s="4" t="s">
        <v>109</v>
      </c>
      <c r="N52" s="4" t="s">
        <v>651</v>
      </c>
      <c r="O52" s="6">
        <v>44131</v>
      </c>
      <c r="P52" s="8">
        <v>2020</v>
      </c>
      <c r="Q52" s="6" t="s">
        <v>1644</v>
      </c>
      <c r="R52" s="6"/>
      <c r="S52" s="6"/>
      <c r="T52" s="6"/>
      <c r="U52" s="6">
        <v>46687</v>
      </c>
      <c r="V52" s="6"/>
      <c r="W52" s="6"/>
      <c r="X52" s="6"/>
      <c r="Y52" s="6"/>
      <c r="Z52" s="6">
        <v>45957</v>
      </c>
      <c r="AA52" s="6"/>
      <c r="AB52" s="6"/>
      <c r="AC52" s="6"/>
      <c r="AD52" s="6"/>
      <c r="AE52" s="158"/>
      <c r="AF52" s="154"/>
      <c r="AG52" s="155"/>
      <c r="AH52" s="155"/>
      <c r="AI52" s="33"/>
      <c r="AJ52" s="33"/>
      <c r="AK52" s="4"/>
      <c r="AL52" s="8" t="s">
        <v>1641</v>
      </c>
      <c r="AM52" s="19"/>
    </row>
    <row r="53" spans="1:72" s="3" customFormat="1" ht="50.25" customHeight="1">
      <c r="A53" s="13">
        <v>46</v>
      </c>
      <c r="B53" s="2" t="s">
        <v>815</v>
      </c>
      <c r="C53" s="2"/>
      <c r="D53" s="2"/>
      <c r="E53" s="61" t="s">
        <v>977</v>
      </c>
      <c r="F53" s="2" t="s">
        <v>227</v>
      </c>
      <c r="G53" s="2" t="s">
        <v>224</v>
      </c>
      <c r="H53" s="8" t="s">
        <v>10</v>
      </c>
      <c r="I53" s="82" t="s">
        <v>254</v>
      </c>
      <c r="J53" s="4" t="s">
        <v>102</v>
      </c>
      <c r="K53" s="97">
        <v>4.9939999999999998</v>
      </c>
      <c r="L53" s="4" t="s">
        <v>366</v>
      </c>
      <c r="M53" s="4" t="s">
        <v>51</v>
      </c>
      <c r="N53" s="4" t="s">
        <v>637</v>
      </c>
      <c r="O53" s="6">
        <v>44053</v>
      </c>
      <c r="P53" s="8">
        <v>2020</v>
      </c>
      <c r="Q53" s="6" t="s">
        <v>1644</v>
      </c>
      <c r="R53" s="6"/>
      <c r="S53" s="6"/>
      <c r="T53" s="6"/>
      <c r="U53" s="6">
        <v>45514</v>
      </c>
      <c r="V53" s="6"/>
      <c r="W53" s="6"/>
      <c r="X53" s="6"/>
      <c r="Y53" s="6"/>
      <c r="Z53" s="6">
        <v>47705</v>
      </c>
      <c r="AA53" s="6"/>
      <c r="AB53" s="6"/>
      <c r="AC53" s="6"/>
      <c r="AD53" s="6"/>
      <c r="AE53" s="153"/>
      <c r="AF53" s="156"/>
      <c r="AG53" s="155"/>
      <c r="AH53" s="155"/>
      <c r="AI53" s="33"/>
      <c r="AJ53" s="33"/>
      <c r="AK53" s="4"/>
      <c r="AL53" s="8" t="s">
        <v>80</v>
      </c>
      <c r="AM53" s="8"/>
      <c r="AN53" s="37"/>
      <c r="AO53" s="37"/>
      <c r="AP53" s="37"/>
      <c r="AQ53" s="37"/>
      <c r="AR53" s="38"/>
      <c r="AS53" s="22"/>
      <c r="AT53" s="23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</row>
    <row r="54" spans="1:72" s="3" customFormat="1" ht="50.25" customHeight="1">
      <c r="A54" s="13">
        <v>47</v>
      </c>
      <c r="B54" s="8"/>
      <c r="C54" s="8"/>
      <c r="D54" s="8"/>
      <c r="E54" s="8"/>
      <c r="F54" s="8"/>
      <c r="G54" s="2" t="s">
        <v>224</v>
      </c>
      <c r="H54" s="8" t="s">
        <v>10</v>
      </c>
      <c r="I54" s="89" t="s">
        <v>263</v>
      </c>
      <c r="J54" s="4" t="s">
        <v>2</v>
      </c>
      <c r="K54" s="47">
        <v>4</v>
      </c>
      <c r="L54" s="4" t="s">
        <v>365</v>
      </c>
      <c r="M54" s="4" t="s">
        <v>51</v>
      </c>
      <c r="N54" s="4" t="s">
        <v>636</v>
      </c>
      <c r="O54" s="6">
        <v>44074</v>
      </c>
      <c r="P54" s="8">
        <v>2020</v>
      </c>
      <c r="Q54" s="6" t="s">
        <v>1644</v>
      </c>
      <c r="R54" s="6"/>
      <c r="S54" s="6"/>
      <c r="T54" s="6"/>
      <c r="U54" s="6">
        <v>44804</v>
      </c>
      <c r="V54" s="6"/>
      <c r="W54" s="6"/>
      <c r="X54" s="6"/>
      <c r="Y54" s="6"/>
      <c r="Z54" s="6">
        <v>45900</v>
      </c>
      <c r="AA54" s="6"/>
      <c r="AB54" s="6"/>
      <c r="AC54" s="6"/>
      <c r="AD54" s="6"/>
      <c r="AE54" s="158"/>
      <c r="AF54" s="154"/>
      <c r="AG54" s="155"/>
      <c r="AH54" s="155"/>
      <c r="AI54" s="33"/>
      <c r="AJ54" s="33"/>
      <c r="AK54" s="4"/>
      <c r="AL54" s="8" t="s">
        <v>80</v>
      </c>
      <c r="AM54" s="8"/>
    </row>
    <row r="55" spans="1:72" s="3" customFormat="1" ht="42.75" customHeight="1">
      <c r="A55" s="13">
        <v>48</v>
      </c>
      <c r="B55" s="8"/>
      <c r="C55" s="8"/>
      <c r="D55" s="8"/>
      <c r="E55" s="8"/>
      <c r="F55" s="8"/>
      <c r="G55" s="2" t="s">
        <v>224</v>
      </c>
      <c r="H55" s="8" t="s">
        <v>10</v>
      </c>
      <c r="I55" s="89" t="s">
        <v>263</v>
      </c>
      <c r="J55" s="4" t="s">
        <v>2</v>
      </c>
      <c r="K55" s="54">
        <v>1.3</v>
      </c>
      <c r="L55" s="4" t="s">
        <v>364</v>
      </c>
      <c r="M55" s="4" t="s">
        <v>51</v>
      </c>
      <c r="N55" s="4" t="s">
        <v>635</v>
      </c>
      <c r="O55" s="6">
        <v>44095</v>
      </c>
      <c r="P55" s="8">
        <v>2020</v>
      </c>
      <c r="Q55" s="6" t="s">
        <v>1644</v>
      </c>
      <c r="R55" s="6"/>
      <c r="S55" s="6"/>
      <c r="T55" s="6"/>
      <c r="U55" s="6">
        <v>44825</v>
      </c>
      <c r="V55" s="6"/>
      <c r="W55" s="6"/>
      <c r="X55" s="6"/>
      <c r="Y55" s="6"/>
      <c r="Z55" s="6">
        <v>45921</v>
      </c>
      <c r="AA55" s="6"/>
      <c r="AB55" s="6"/>
      <c r="AC55" s="6"/>
      <c r="AD55" s="6"/>
      <c r="AE55" s="158"/>
      <c r="AF55" s="154"/>
      <c r="AG55" s="155"/>
      <c r="AH55" s="155"/>
      <c r="AI55" s="33"/>
      <c r="AJ55" s="33"/>
      <c r="AK55" s="4"/>
      <c r="AL55" s="8" t="s">
        <v>80</v>
      </c>
      <c r="AM55" s="19"/>
    </row>
    <row r="56" spans="1:72" s="3" customFormat="1" ht="41.25" customHeight="1">
      <c r="A56" s="13">
        <v>49</v>
      </c>
      <c r="B56" s="8"/>
      <c r="C56" s="8"/>
      <c r="D56" s="8"/>
      <c r="E56" s="61" t="s">
        <v>978</v>
      </c>
      <c r="F56" s="2" t="s">
        <v>227</v>
      </c>
      <c r="G56" s="2" t="s">
        <v>224</v>
      </c>
      <c r="H56" s="8" t="s">
        <v>10</v>
      </c>
      <c r="I56" s="82" t="s">
        <v>135</v>
      </c>
      <c r="J56" s="4" t="s">
        <v>3</v>
      </c>
      <c r="K56" s="47">
        <v>4.1820000000000004</v>
      </c>
      <c r="L56" s="4" t="s">
        <v>367</v>
      </c>
      <c r="M56" s="4" t="s">
        <v>51</v>
      </c>
      <c r="N56" s="4" t="s">
        <v>638</v>
      </c>
      <c r="O56" s="6">
        <v>44185</v>
      </c>
      <c r="P56" s="8">
        <v>2020</v>
      </c>
      <c r="Q56" s="6" t="s">
        <v>1644</v>
      </c>
      <c r="R56" s="6"/>
      <c r="S56" s="6"/>
      <c r="T56" s="6"/>
      <c r="U56" s="6">
        <v>44915</v>
      </c>
      <c r="V56" s="6"/>
      <c r="W56" s="6"/>
      <c r="X56" s="6"/>
      <c r="Y56" s="6"/>
      <c r="Z56" s="6">
        <v>46011</v>
      </c>
      <c r="AA56" s="6"/>
      <c r="AB56" s="6"/>
      <c r="AC56" s="6"/>
      <c r="AD56" s="6"/>
      <c r="AE56" s="153"/>
      <c r="AF56" s="156"/>
      <c r="AG56" s="155"/>
      <c r="AH56" s="155"/>
      <c r="AI56" s="33"/>
      <c r="AJ56" s="13"/>
      <c r="AK56" s="52"/>
      <c r="AL56" s="8" t="s">
        <v>80</v>
      </c>
      <c r="AM56" s="8"/>
    </row>
    <row r="57" spans="1:72" s="3" customFormat="1" ht="41.25" customHeight="1">
      <c r="A57" s="13">
        <v>50</v>
      </c>
      <c r="B57" s="8"/>
      <c r="C57" s="8"/>
      <c r="D57" s="8"/>
      <c r="E57" s="61" t="s">
        <v>902</v>
      </c>
      <c r="F57" s="19" t="s">
        <v>227</v>
      </c>
      <c r="G57" s="2" t="s">
        <v>224</v>
      </c>
      <c r="H57" s="8" t="s">
        <v>32</v>
      </c>
      <c r="I57" s="89" t="s">
        <v>281</v>
      </c>
      <c r="J57" s="4" t="s">
        <v>2</v>
      </c>
      <c r="K57" s="47">
        <v>5</v>
      </c>
      <c r="L57" s="4" t="s">
        <v>487</v>
      </c>
      <c r="M57" s="4" t="s">
        <v>33</v>
      </c>
      <c r="N57" s="4" t="s">
        <v>623</v>
      </c>
      <c r="O57" s="6">
        <v>44098</v>
      </c>
      <c r="P57" s="8">
        <v>2020</v>
      </c>
      <c r="Q57" s="6" t="s">
        <v>1644</v>
      </c>
      <c r="R57" s="6"/>
      <c r="S57" s="6"/>
      <c r="T57" s="6"/>
      <c r="U57" s="6">
        <v>45559</v>
      </c>
      <c r="V57" s="6"/>
      <c r="W57" s="6"/>
      <c r="X57" s="6"/>
      <c r="Y57" s="6"/>
      <c r="Z57" s="6">
        <v>44828</v>
      </c>
      <c r="AA57" s="6"/>
      <c r="AB57" s="6"/>
      <c r="AC57" s="6"/>
      <c r="AD57" s="6"/>
      <c r="AE57" s="153"/>
      <c r="AF57" s="156"/>
      <c r="AG57" s="155"/>
      <c r="AH57" s="155"/>
      <c r="AI57" s="33"/>
      <c r="AJ57" s="33"/>
      <c r="AK57" s="4"/>
      <c r="AL57" s="8" t="s">
        <v>76</v>
      </c>
      <c r="AM57" s="8"/>
    </row>
    <row r="58" spans="1:72" s="3" customFormat="1" ht="41.25" customHeight="1">
      <c r="A58" s="13">
        <v>51</v>
      </c>
      <c r="B58" s="46"/>
      <c r="C58" s="46"/>
      <c r="D58" s="46"/>
      <c r="E58" s="46"/>
      <c r="F58" s="46"/>
      <c r="G58" s="2" t="s">
        <v>224</v>
      </c>
      <c r="H58" s="8" t="s">
        <v>34</v>
      </c>
      <c r="I58" s="82" t="s">
        <v>104</v>
      </c>
      <c r="J58" s="4" t="s">
        <v>2</v>
      </c>
      <c r="K58" s="54">
        <v>1.5</v>
      </c>
      <c r="L58" s="4" t="s">
        <v>360</v>
      </c>
      <c r="M58" s="4" t="s">
        <v>101</v>
      </c>
      <c r="N58" s="4" t="s">
        <v>629</v>
      </c>
      <c r="O58" s="6">
        <v>44074</v>
      </c>
      <c r="P58" s="8">
        <v>2020</v>
      </c>
      <c r="Q58" s="6" t="s">
        <v>1644</v>
      </c>
      <c r="R58" s="6"/>
      <c r="S58" s="6"/>
      <c r="T58" s="6"/>
      <c r="U58" s="6">
        <v>44804</v>
      </c>
      <c r="V58" s="6"/>
      <c r="W58" s="6"/>
      <c r="X58" s="6"/>
      <c r="Y58" s="6"/>
      <c r="Z58" s="6">
        <v>45900</v>
      </c>
      <c r="AA58" s="6"/>
      <c r="AB58" s="6"/>
      <c r="AC58" s="6"/>
      <c r="AD58" s="6"/>
      <c r="AE58" s="153"/>
      <c r="AF58" s="156"/>
      <c r="AG58" s="155"/>
      <c r="AH58" s="155"/>
      <c r="AI58" s="33"/>
      <c r="AJ58" s="33"/>
      <c r="AK58" s="4"/>
      <c r="AL58" s="4" t="s">
        <v>1638</v>
      </c>
      <c r="AM58" s="19"/>
    </row>
    <row r="59" spans="1:72" s="3" customFormat="1" ht="41.25" customHeight="1">
      <c r="A59" s="13">
        <v>52</v>
      </c>
      <c r="B59" s="46" t="s">
        <v>815</v>
      </c>
      <c r="C59" s="46"/>
      <c r="D59" s="46"/>
      <c r="E59" s="61" t="s">
        <v>1001</v>
      </c>
      <c r="F59" s="2" t="s">
        <v>227</v>
      </c>
      <c r="G59" s="2" t="s">
        <v>224</v>
      </c>
      <c r="H59" s="8" t="s">
        <v>34</v>
      </c>
      <c r="I59" s="82" t="s">
        <v>310</v>
      </c>
      <c r="J59" s="4" t="s">
        <v>102</v>
      </c>
      <c r="K59" s="97">
        <v>2.17</v>
      </c>
      <c r="L59" s="4" t="s">
        <v>361</v>
      </c>
      <c r="M59" s="4" t="s">
        <v>86</v>
      </c>
      <c r="N59" s="4" t="s">
        <v>630</v>
      </c>
      <c r="O59" s="6">
        <v>44098</v>
      </c>
      <c r="P59" s="8">
        <v>2020</v>
      </c>
      <c r="Q59" s="6" t="s">
        <v>1644</v>
      </c>
      <c r="R59" s="6"/>
      <c r="S59" s="6"/>
      <c r="T59" s="6"/>
      <c r="U59" s="6">
        <v>45559</v>
      </c>
      <c r="V59" s="6"/>
      <c r="W59" s="6"/>
      <c r="X59" s="6"/>
      <c r="Y59" s="6"/>
      <c r="Z59" s="6">
        <v>45924</v>
      </c>
      <c r="AA59" s="6"/>
      <c r="AB59" s="6"/>
      <c r="AC59" s="6"/>
      <c r="AD59" s="6"/>
      <c r="AE59" s="153"/>
      <c r="AF59" s="156"/>
      <c r="AG59" s="155"/>
      <c r="AH59" s="155"/>
      <c r="AI59" s="33"/>
      <c r="AJ59" s="13"/>
      <c r="AK59" s="52"/>
      <c r="AL59" s="4" t="s">
        <v>1638</v>
      </c>
      <c r="AM59" s="8"/>
      <c r="AN59" s="37"/>
      <c r="AO59" s="37"/>
      <c r="AP59" s="37"/>
      <c r="AQ59" s="37"/>
      <c r="AR59" s="38"/>
      <c r="AS59" s="22"/>
      <c r="AT59" s="23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</row>
    <row r="60" spans="1:72" s="51" customFormat="1" ht="40.5" customHeight="1">
      <c r="A60" s="13">
        <v>53</v>
      </c>
      <c r="B60" s="34"/>
      <c r="C60" s="34"/>
      <c r="D60" s="34"/>
      <c r="E60" s="61" t="s">
        <v>826</v>
      </c>
      <c r="F60" s="2" t="s">
        <v>227</v>
      </c>
      <c r="G60" s="2" t="s">
        <v>224</v>
      </c>
      <c r="H60" s="34" t="s">
        <v>35</v>
      </c>
      <c r="I60" s="82" t="s">
        <v>157</v>
      </c>
      <c r="J60" s="8" t="s">
        <v>102</v>
      </c>
      <c r="K60" s="8">
        <v>2.7</v>
      </c>
      <c r="L60" s="8" t="s">
        <v>391</v>
      </c>
      <c r="M60" s="4" t="s">
        <v>27</v>
      </c>
      <c r="N60" s="8" t="s">
        <v>672</v>
      </c>
      <c r="O60" s="6">
        <v>44042</v>
      </c>
      <c r="P60" s="8">
        <v>2020</v>
      </c>
      <c r="Q60" s="6" t="s">
        <v>1644</v>
      </c>
      <c r="R60" s="6"/>
      <c r="S60" s="6"/>
      <c r="T60" s="6"/>
      <c r="U60" s="6">
        <v>45503</v>
      </c>
      <c r="V60" s="6"/>
      <c r="W60" s="6">
        <v>46233</v>
      </c>
      <c r="X60" s="6"/>
      <c r="Y60" s="6"/>
      <c r="Z60" s="6">
        <v>45868</v>
      </c>
      <c r="AA60" s="6"/>
      <c r="AB60" s="6">
        <v>44407</v>
      </c>
      <c r="AC60" s="6"/>
      <c r="AD60" s="6"/>
      <c r="AE60" s="153"/>
      <c r="AF60" s="156"/>
      <c r="AG60" s="155"/>
      <c r="AH60" s="155"/>
      <c r="AI60" s="33"/>
      <c r="AJ60" s="33"/>
      <c r="AK60" s="8"/>
      <c r="AL60" s="4" t="s">
        <v>179</v>
      </c>
      <c r="AM60" s="8"/>
      <c r="AN60" s="37"/>
      <c r="AO60" s="37"/>
      <c r="AP60" s="37"/>
      <c r="AQ60" s="37"/>
      <c r="AR60" s="38"/>
      <c r="AS60" s="22"/>
      <c r="AT60" s="23"/>
    </row>
    <row r="61" spans="1:72" s="51" customFormat="1" ht="37.5" customHeight="1">
      <c r="A61" s="13">
        <v>54</v>
      </c>
      <c r="B61" s="34"/>
      <c r="C61" s="34"/>
      <c r="D61" s="34"/>
      <c r="E61" s="34"/>
      <c r="F61" s="34"/>
      <c r="G61" s="2" t="s">
        <v>224</v>
      </c>
      <c r="H61" s="34" t="s">
        <v>35</v>
      </c>
      <c r="I61" s="82" t="s">
        <v>110</v>
      </c>
      <c r="J61" s="1" t="s">
        <v>2</v>
      </c>
      <c r="K61" s="70">
        <v>1.5</v>
      </c>
      <c r="L61" s="1" t="s">
        <v>390</v>
      </c>
      <c r="M61" s="4" t="s">
        <v>27</v>
      </c>
      <c r="N61" s="1" t="s">
        <v>671</v>
      </c>
      <c r="O61" s="6">
        <v>44140</v>
      </c>
      <c r="P61" s="8">
        <v>2020</v>
      </c>
      <c r="Q61" s="6" t="s">
        <v>1644</v>
      </c>
      <c r="R61" s="6"/>
      <c r="S61" s="6"/>
      <c r="T61" s="6"/>
      <c r="U61" s="6">
        <v>44870</v>
      </c>
      <c r="V61" s="6"/>
      <c r="W61" s="6" t="s">
        <v>173</v>
      </c>
      <c r="X61" s="6"/>
      <c r="Y61" s="6"/>
      <c r="Z61" s="6">
        <v>45966</v>
      </c>
      <c r="AA61" s="6"/>
      <c r="AB61" s="6"/>
      <c r="AC61" s="6"/>
      <c r="AD61" s="6"/>
      <c r="AE61" s="153"/>
      <c r="AF61" s="156"/>
      <c r="AG61" s="155"/>
      <c r="AH61" s="155"/>
      <c r="AI61" s="33"/>
      <c r="AJ61" s="33"/>
      <c r="AK61" s="1"/>
      <c r="AL61" s="4" t="s">
        <v>179</v>
      </c>
      <c r="AM61" s="8"/>
      <c r="AN61" s="37"/>
      <c r="AO61" s="37"/>
      <c r="AP61" s="37"/>
      <c r="AQ61" s="37"/>
      <c r="AR61" s="38"/>
      <c r="AS61" s="22"/>
      <c r="AT61" s="23"/>
    </row>
    <row r="62" spans="1:72" s="51" customFormat="1" ht="37.5" customHeight="1">
      <c r="A62" s="13">
        <v>55</v>
      </c>
      <c r="B62" s="19"/>
      <c r="C62" s="19"/>
      <c r="D62" s="19"/>
      <c r="E62" s="19"/>
      <c r="F62" s="19"/>
      <c r="G62" s="2" t="s">
        <v>224</v>
      </c>
      <c r="H62" s="19" t="s">
        <v>46</v>
      </c>
      <c r="I62" s="89" t="s">
        <v>111</v>
      </c>
      <c r="J62" s="4" t="s">
        <v>102</v>
      </c>
      <c r="K62" s="97">
        <v>1</v>
      </c>
      <c r="L62" s="4" t="s">
        <v>392</v>
      </c>
      <c r="M62" s="8" t="s">
        <v>172</v>
      </c>
      <c r="N62" s="4" t="s">
        <v>678</v>
      </c>
      <c r="O62" s="6">
        <v>44007</v>
      </c>
      <c r="P62" s="8">
        <v>2020</v>
      </c>
      <c r="Q62" s="6" t="s">
        <v>1644</v>
      </c>
      <c r="R62" s="6"/>
      <c r="S62" s="6"/>
      <c r="T62" s="6"/>
      <c r="U62" s="6">
        <v>45468</v>
      </c>
      <c r="V62" s="6"/>
      <c r="W62" s="6"/>
      <c r="X62" s="6">
        <v>46198</v>
      </c>
      <c r="Y62" s="6"/>
      <c r="Z62" s="6">
        <v>45833</v>
      </c>
      <c r="AA62" s="6"/>
      <c r="AB62" s="6"/>
      <c r="AC62" s="6"/>
      <c r="AD62" s="6"/>
      <c r="AE62" s="158"/>
      <c r="AF62" s="154"/>
      <c r="AG62" s="155"/>
      <c r="AH62" s="155"/>
      <c r="AI62" s="33"/>
      <c r="AJ62" s="33"/>
      <c r="AK62" s="52"/>
      <c r="AL62" s="8" t="s">
        <v>48</v>
      </c>
      <c r="AM62" s="19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1:72" s="3" customFormat="1" ht="78.75" customHeight="1">
      <c r="A63" s="13">
        <v>56</v>
      </c>
      <c r="B63" s="19"/>
      <c r="C63" s="19"/>
      <c r="D63" s="19"/>
      <c r="E63" s="61" t="s">
        <v>841</v>
      </c>
      <c r="F63" s="2" t="s">
        <v>227</v>
      </c>
      <c r="G63" s="2" t="s">
        <v>224</v>
      </c>
      <c r="H63" s="19" t="s">
        <v>14</v>
      </c>
      <c r="I63" s="82" t="s">
        <v>296</v>
      </c>
      <c r="J63" s="4" t="s">
        <v>2</v>
      </c>
      <c r="K63" s="47">
        <v>2.0299999999999998</v>
      </c>
      <c r="L63" s="4" t="s">
        <v>463</v>
      </c>
      <c r="M63" s="47" t="s">
        <v>137</v>
      </c>
      <c r="N63" s="47" t="s">
        <v>686</v>
      </c>
      <c r="O63" s="6">
        <v>44029</v>
      </c>
      <c r="P63" s="8">
        <v>2020</v>
      </c>
      <c r="Q63" s="6" t="s">
        <v>1644</v>
      </c>
      <c r="R63" s="6"/>
      <c r="S63" s="6"/>
      <c r="T63" s="6"/>
      <c r="U63" s="6">
        <v>44759</v>
      </c>
      <c r="V63" s="6"/>
      <c r="W63" s="6"/>
      <c r="X63" s="6">
        <v>45855</v>
      </c>
      <c r="Y63" s="6"/>
      <c r="Z63" s="6">
        <v>45855</v>
      </c>
      <c r="AA63" s="6"/>
      <c r="AB63" s="6"/>
      <c r="AC63" s="6"/>
      <c r="AD63" s="6"/>
      <c r="AE63" s="153"/>
      <c r="AF63" s="154"/>
      <c r="AG63" s="155"/>
      <c r="AH63" s="155"/>
      <c r="AI63" s="33"/>
      <c r="AJ63" s="33"/>
      <c r="AK63" s="4"/>
      <c r="AL63" s="8" t="s">
        <v>49</v>
      </c>
      <c r="AM63" s="8"/>
    </row>
    <row r="64" spans="1:72" s="3" customFormat="1" ht="78.75" customHeight="1">
      <c r="A64" s="13">
        <v>57</v>
      </c>
      <c r="B64" s="19"/>
      <c r="C64" s="19"/>
      <c r="D64" s="19"/>
      <c r="E64" s="19" t="s">
        <v>837</v>
      </c>
      <c r="F64" s="2" t="s">
        <v>227</v>
      </c>
      <c r="G64" s="2" t="s">
        <v>224</v>
      </c>
      <c r="H64" s="19" t="s">
        <v>14</v>
      </c>
      <c r="I64" s="82" t="s">
        <v>257</v>
      </c>
      <c r="J64" s="4" t="s">
        <v>102</v>
      </c>
      <c r="K64" s="47">
        <v>2</v>
      </c>
      <c r="L64" s="4" t="s">
        <v>836</v>
      </c>
      <c r="M64" s="8" t="s">
        <v>172</v>
      </c>
      <c r="N64" s="4" t="s">
        <v>685</v>
      </c>
      <c r="O64" s="6">
        <v>44074</v>
      </c>
      <c r="P64" s="8">
        <v>2020</v>
      </c>
      <c r="Q64" s="6" t="s">
        <v>1644</v>
      </c>
      <c r="R64" s="6"/>
      <c r="S64" s="6"/>
      <c r="T64" s="6"/>
      <c r="U64" s="6">
        <v>45535</v>
      </c>
      <c r="V64" s="6"/>
      <c r="W64" s="6"/>
      <c r="X64" s="6">
        <v>45900</v>
      </c>
      <c r="Y64" s="6"/>
      <c r="Z64" s="6">
        <v>45900</v>
      </c>
      <c r="AA64" s="6"/>
      <c r="AB64" s="6"/>
      <c r="AC64" s="6"/>
      <c r="AD64" s="6"/>
      <c r="AE64" s="153"/>
      <c r="AF64" s="154"/>
      <c r="AG64" s="155"/>
      <c r="AH64" s="155"/>
      <c r="AI64" s="33"/>
      <c r="AJ64" s="33"/>
      <c r="AK64" s="4"/>
      <c r="AL64" s="8" t="s">
        <v>49</v>
      </c>
      <c r="AM64" s="8" t="s">
        <v>136</v>
      </c>
    </row>
    <row r="65" spans="1:72" s="3" customFormat="1" ht="78.75" customHeight="1">
      <c r="A65" s="13">
        <v>58</v>
      </c>
      <c r="B65" s="19"/>
      <c r="C65" s="19"/>
      <c r="D65" s="19"/>
      <c r="E65" s="19"/>
      <c r="F65" s="19"/>
      <c r="G65" s="2" t="s">
        <v>224</v>
      </c>
      <c r="H65" s="19" t="s">
        <v>14</v>
      </c>
      <c r="I65" s="89" t="s">
        <v>257</v>
      </c>
      <c r="J65" s="4" t="s">
        <v>102</v>
      </c>
      <c r="K65" s="54">
        <v>1.427</v>
      </c>
      <c r="L65" s="4" t="s">
        <v>464</v>
      </c>
      <c r="M65" s="8" t="s">
        <v>172</v>
      </c>
      <c r="N65" s="4" t="s">
        <v>684</v>
      </c>
      <c r="O65" s="6">
        <v>44088</v>
      </c>
      <c r="P65" s="8">
        <v>2020</v>
      </c>
      <c r="Q65" s="6" t="s">
        <v>1644</v>
      </c>
      <c r="R65" s="6"/>
      <c r="S65" s="6"/>
      <c r="T65" s="6"/>
      <c r="U65" s="6">
        <v>45549</v>
      </c>
      <c r="V65" s="6"/>
      <c r="W65" s="6"/>
      <c r="X65" s="6"/>
      <c r="Y65" s="6"/>
      <c r="Z65" s="6">
        <v>45914</v>
      </c>
      <c r="AA65" s="6"/>
      <c r="AB65" s="6"/>
      <c r="AC65" s="6"/>
      <c r="AD65" s="6"/>
      <c r="AE65" s="153"/>
      <c r="AF65" s="154"/>
      <c r="AG65" s="155"/>
      <c r="AH65" s="155"/>
      <c r="AI65" s="33"/>
      <c r="AJ65" s="33"/>
      <c r="AK65" s="4"/>
      <c r="AL65" s="8" t="s">
        <v>49</v>
      </c>
      <c r="AM65" s="19"/>
    </row>
    <row r="66" spans="1:72" s="3" customFormat="1" ht="78.75" customHeight="1">
      <c r="A66" s="13">
        <v>59</v>
      </c>
      <c r="B66" s="19"/>
      <c r="C66" s="19"/>
      <c r="D66" s="19"/>
      <c r="E66" s="61" t="s">
        <v>842</v>
      </c>
      <c r="F66" s="2" t="s">
        <v>227</v>
      </c>
      <c r="G66" s="2" t="s">
        <v>224</v>
      </c>
      <c r="H66" s="19" t="s">
        <v>14</v>
      </c>
      <c r="I66" s="82" t="s">
        <v>297</v>
      </c>
      <c r="J66" s="4" t="s">
        <v>102</v>
      </c>
      <c r="K66" s="47">
        <v>4</v>
      </c>
      <c r="L66" s="4" t="s">
        <v>138</v>
      </c>
      <c r="M66" s="47" t="s">
        <v>50</v>
      </c>
      <c r="N66" s="47" t="s">
        <v>687</v>
      </c>
      <c r="O66" s="6">
        <v>44188</v>
      </c>
      <c r="P66" s="8">
        <v>2020</v>
      </c>
      <c r="Q66" s="6" t="s">
        <v>1644</v>
      </c>
      <c r="R66" s="6"/>
      <c r="S66" s="6"/>
      <c r="T66" s="6"/>
      <c r="U66" s="6">
        <v>45649</v>
      </c>
      <c r="V66" s="6"/>
      <c r="W66" s="6">
        <v>46379</v>
      </c>
      <c r="X66" s="6">
        <v>46014</v>
      </c>
      <c r="Y66" s="6"/>
      <c r="Z66" s="6">
        <v>46014</v>
      </c>
      <c r="AA66" s="6"/>
      <c r="AB66" s="6"/>
      <c r="AC66" s="6"/>
      <c r="AD66" s="6"/>
      <c r="AE66" s="153"/>
      <c r="AF66" s="154"/>
      <c r="AG66" s="155"/>
      <c r="AH66" s="155"/>
      <c r="AI66" s="33"/>
      <c r="AJ66" s="13"/>
      <c r="AK66" s="52"/>
      <c r="AL66" s="8" t="s">
        <v>49</v>
      </c>
      <c r="AM66" s="8"/>
    </row>
    <row r="67" spans="1:72" s="51" customFormat="1" ht="28">
      <c r="A67" s="13">
        <v>60</v>
      </c>
      <c r="B67" s="2"/>
      <c r="C67" s="2"/>
      <c r="D67" s="2"/>
      <c r="E67" s="8" t="s">
        <v>860</v>
      </c>
      <c r="F67" s="2" t="s">
        <v>227</v>
      </c>
      <c r="G67" s="2" t="s">
        <v>224</v>
      </c>
      <c r="H67" s="2" t="s">
        <v>21</v>
      </c>
      <c r="I67" s="82" t="s">
        <v>300</v>
      </c>
      <c r="J67" s="4" t="s">
        <v>102</v>
      </c>
      <c r="K67" s="97">
        <v>1.10284</v>
      </c>
      <c r="L67" s="4" t="s">
        <v>399</v>
      </c>
      <c r="M67" s="8" t="s">
        <v>172</v>
      </c>
      <c r="N67" s="47" t="s">
        <v>699</v>
      </c>
      <c r="O67" s="6">
        <v>44088</v>
      </c>
      <c r="P67" s="8">
        <v>2020</v>
      </c>
      <c r="Q67" s="6" t="s">
        <v>1644</v>
      </c>
      <c r="R67" s="6"/>
      <c r="S67" s="6"/>
      <c r="T67" s="6"/>
      <c r="U67" s="6">
        <v>45549</v>
      </c>
      <c r="V67" s="6"/>
      <c r="W67" s="6"/>
      <c r="X67" s="6"/>
      <c r="Y67" s="6"/>
      <c r="Z67" s="6">
        <v>45914</v>
      </c>
      <c r="AA67" s="6"/>
      <c r="AB67" s="6"/>
      <c r="AC67" s="6"/>
      <c r="AD67" s="6">
        <v>47010</v>
      </c>
      <c r="AE67" s="153"/>
      <c r="AF67" s="156"/>
      <c r="AG67" s="155"/>
      <c r="AH67" s="155"/>
      <c r="AI67" s="33"/>
      <c r="AJ67" s="33"/>
      <c r="AK67" s="52"/>
      <c r="AL67" s="8" t="s">
        <v>995</v>
      </c>
      <c r="AM67" s="8"/>
      <c r="AN67" s="37"/>
      <c r="AO67" s="37"/>
      <c r="AP67" s="37"/>
      <c r="AQ67" s="37"/>
      <c r="AR67" s="38"/>
      <c r="AS67" s="22"/>
      <c r="AT67" s="23"/>
    </row>
    <row r="68" spans="1:72" s="51" customFormat="1" ht="64.5" customHeight="1">
      <c r="A68" s="13">
        <v>61</v>
      </c>
      <c r="B68" s="2" t="s">
        <v>815</v>
      </c>
      <c r="C68" s="2"/>
      <c r="D68" s="2"/>
      <c r="E68" s="8" t="s">
        <v>861</v>
      </c>
      <c r="F68" s="2" t="s">
        <v>227</v>
      </c>
      <c r="G68" s="2" t="s">
        <v>224</v>
      </c>
      <c r="H68" s="2" t="s">
        <v>21</v>
      </c>
      <c r="I68" s="82" t="s">
        <v>254</v>
      </c>
      <c r="J68" s="4" t="s">
        <v>102</v>
      </c>
      <c r="K68" s="97">
        <v>4</v>
      </c>
      <c r="L68" s="4" t="s">
        <v>401</v>
      </c>
      <c r="M68" s="47" t="s">
        <v>140</v>
      </c>
      <c r="N68" s="47" t="s">
        <v>701</v>
      </c>
      <c r="O68" s="6">
        <v>44116</v>
      </c>
      <c r="P68" s="8">
        <v>2020</v>
      </c>
      <c r="Q68" s="6" t="s">
        <v>1644</v>
      </c>
      <c r="R68" s="6"/>
      <c r="S68" s="6"/>
      <c r="T68" s="6"/>
      <c r="U68" s="6">
        <v>45577</v>
      </c>
      <c r="V68" s="6"/>
      <c r="W68" s="6"/>
      <c r="X68" s="6"/>
      <c r="Y68" s="6"/>
      <c r="Z68" s="6">
        <v>44846</v>
      </c>
      <c r="AA68" s="6"/>
      <c r="AB68" s="6"/>
      <c r="AC68" s="6"/>
      <c r="AD68" s="6"/>
      <c r="AE68" s="153"/>
      <c r="AF68" s="154"/>
      <c r="AG68" s="154"/>
      <c r="AH68" s="155"/>
      <c r="AI68" s="33"/>
      <c r="AJ68" s="33"/>
      <c r="AK68" s="4"/>
      <c r="AL68" s="8" t="s">
        <v>175</v>
      </c>
      <c r="AM68" s="1"/>
      <c r="AN68" s="37"/>
      <c r="AO68" s="37"/>
      <c r="AP68" s="37"/>
      <c r="AQ68" s="37"/>
      <c r="AR68" s="38"/>
      <c r="AS68" s="22"/>
      <c r="AT68" s="23"/>
    </row>
    <row r="69" spans="1:72" s="3" customFormat="1" ht="56">
      <c r="A69" s="13">
        <v>62</v>
      </c>
      <c r="B69" s="2" t="s">
        <v>815</v>
      </c>
      <c r="C69" s="2"/>
      <c r="D69" s="2"/>
      <c r="E69" s="8" t="s">
        <v>861</v>
      </c>
      <c r="F69" s="2" t="s">
        <v>227</v>
      </c>
      <c r="G69" s="2" t="s">
        <v>224</v>
      </c>
      <c r="H69" s="2" t="s">
        <v>21</v>
      </c>
      <c r="I69" s="82" t="s">
        <v>254</v>
      </c>
      <c r="J69" s="4" t="s">
        <v>102</v>
      </c>
      <c r="K69" s="97">
        <v>6</v>
      </c>
      <c r="L69" s="4" t="s">
        <v>400</v>
      </c>
      <c r="M69" s="8" t="s">
        <v>172</v>
      </c>
      <c r="N69" s="47" t="s">
        <v>700</v>
      </c>
      <c r="O69" s="6">
        <v>44146</v>
      </c>
      <c r="P69" s="8">
        <v>2020</v>
      </c>
      <c r="Q69" s="6" t="s">
        <v>1644</v>
      </c>
      <c r="R69" s="6"/>
      <c r="S69" s="6"/>
      <c r="T69" s="6"/>
      <c r="U69" s="6">
        <v>45607</v>
      </c>
      <c r="V69" s="6"/>
      <c r="W69" s="6">
        <v>46337</v>
      </c>
      <c r="X69" s="6"/>
      <c r="Y69" s="6"/>
      <c r="Z69" s="6">
        <v>45972</v>
      </c>
      <c r="AA69" s="6"/>
      <c r="AB69" s="6"/>
      <c r="AC69" s="6"/>
      <c r="AD69" s="6">
        <v>47068</v>
      </c>
      <c r="AE69" s="153"/>
      <c r="AF69" s="154"/>
      <c r="AG69" s="154"/>
      <c r="AH69" s="155"/>
      <c r="AI69" s="33"/>
      <c r="AJ69" s="33"/>
      <c r="AK69" s="52"/>
      <c r="AL69" s="8" t="s">
        <v>175</v>
      </c>
      <c r="AM69" s="8" t="s">
        <v>139</v>
      </c>
      <c r="AN69" s="37"/>
      <c r="AO69" s="37"/>
      <c r="AP69" s="37"/>
      <c r="AQ69" s="37"/>
      <c r="AR69" s="38"/>
      <c r="AS69" s="22"/>
      <c r="AT69" s="23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</row>
    <row r="70" spans="1:72" s="3" customFormat="1" ht="37.5" customHeight="1">
      <c r="A70" s="13">
        <v>63</v>
      </c>
      <c r="B70" s="2"/>
      <c r="C70" s="2"/>
      <c r="D70" s="2"/>
      <c r="E70" s="8"/>
      <c r="F70" s="2"/>
      <c r="G70" s="2" t="s">
        <v>224</v>
      </c>
      <c r="H70" s="2" t="s">
        <v>11</v>
      </c>
      <c r="I70" s="89" t="s">
        <v>112</v>
      </c>
      <c r="J70" s="4" t="s">
        <v>102</v>
      </c>
      <c r="K70" s="54">
        <v>1.5</v>
      </c>
      <c r="L70" s="4" t="s">
        <v>403</v>
      </c>
      <c r="M70" s="4" t="s">
        <v>113</v>
      </c>
      <c r="N70" s="4" t="s">
        <v>705</v>
      </c>
      <c r="O70" s="6">
        <v>44034</v>
      </c>
      <c r="P70" s="8">
        <v>2020</v>
      </c>
      <c r="Q70" s="6" t="s">
        <v>1644</v>
      </c>
      <c r="R70" s="6"/>
      <c r="S70" s="6"/>
      <c r="T70" s="6"/>
      <c r="U70" s="6">
        <v>46590</v>
      </c>
      <c r="V70" s="6"/>
      <c r="W70" s="6"/>
      <c r="X70" s="6"/>
      <c r="Y70" s="6"/>
      <c r="Z70" s="6">
        <v>44764</v>
      </c>
      <c r="AA70" s="6"/>
      <c r="AB70" s="6"/>
      <c r="AC70" s="6"/>
      <c r="AD70" s="6"/>
      <c r="AE70" s="153"/>
      <c r="AF70" s="156"/>
      <c r="AG70" s="155"/>
      <c r="AH70" s="155"/>
      <c r="AI70" s="33"/>
      <c r="AJ70" s="33"/>
      <c r="AK70" s="4"/>
      <c r="AL70" s="8" t="s">
        <v>1641</v>
      </c>
      <c r="AM70" s="19"/>
    </row>
    <row r="71" spans="1:72" s="3" customFormat="1" ht="28">
      <c r="A71" s="13">
        <v>64</v>
      </c>
      <c r="B71" s="2"/>
      <c r="C71" s="2"/>
      <c r="D71" s="2"/>
      <c r="E71" s="8"/>
      <c r="F71" s="2"/>
      <c r="G71" s="2" t="s">
        <v>224</v>
      </c>
      <c r="H71" s="2" t="s">
        <v>11</v>
      </c>
      <c r="I71" s="89" t="s">
        <v>114</v>
      </c>
      <c r="J71" s="4" t="s">
        <v>2</v>
      </c>
      <c r="K71" s="54">
        <v>1.5</v>
      </c>
      <c r="L71" s="4" t="s">
        <v>404</v>
      </c>
      <c r="M71" s="8" t="s">
        <v>172</v>
      </c>
      <c r="N71" s="4" t="s">
        <v>706</v>
      </c>
      <c r="O71" s="52">
        <v>44155</v>
      </c>
      <c r="P71" s="19">
        <v>2020</v>
      </c>
      <c r="Q71" s="6" t="s">
        <v>1644</v>
      </c>
      <c r="R71" s="6"/>
      <c r="S71" s="6"/>
      <c r="T71" s="6"/>
      <c r="U71" s="6">
        <v>44885</v>
      </c>
      <c r="V71" s="6"/>
      <c r="W71" s="6"/>
      <c r="X71" s="6">
        <v>45981</v>
      </c>
      <c r="Y71" s="6"/>
      <c r="Z71" s="6">
        <v>45981</v>
      </c>
      <c r="AA71" s="6"/>
      <c r="AB71" s="6"/>
      <c r="AC71" s="6"/>
      <c r="AD71" s="6"/>
      <c r="AE71" s="153"/>
      <c r="AF71" s="156"/>
      <c r="AG71" s="155"/>
      <c r="AH71" s="155"/>
      <c r="AI71" s="33"/>
      <c r="AJ71" s="33"/>
      <c r="AK71" s="4"/>
      <c r="AL71" s="8" t="s">
        <v>1641</v>
      </c>
      <c r="AM71" s="19"/>
    </row>
    <row r="72" spans="1:72" s="3" customFormat="1" ht="28">
      <c r="A72" s="13">
        <v>65</v>
      </c>
      <c r="B72" s="2"/>
      <c r="C72" s="2"/>
      <c r="D72" s="2"/>
      <c r="E72" s="8"/>
      <c r="F72" s="2"/>
      <c r="G72" s="2" t="s">
        <v>224</v>
      </c>
      <c r="H72" s="2" t="s">
        <v>36</v>
      </c>
      <c r="I72" s="89" t="s">
        <v>95</v>
      </c>
      <c r="J72" s="4" t="s">
        <v>2</v>
      </c>
      <c r="K72" s="54">
        <v>3</v>
      </c>
      <c r="L72" s="4" t="s">
        <v>405</v>
      </c>
      <c r="M72" s="8" t="s">
        <v>172</v>
      </c>
      <c r="N72" s="4" t="s">
        <v>709</v>
      </c>
      <c r="O72" s="52">
        <v>44155</v>
      </c>
      <c r="P72" s="19">
        <v>2020</v>
      </c>
      <c r="Q72" s="6" t="s">
        <v>1644</v>
      </c>
      <c r="R72" s="6"/>
      <c r="S72" s="6"/>
      <c r="T72" s="6"/>
      <c r="U72" s="6">
        <v>44885</v>
      </c>
      <c r="V72" s="6"/>
      <c r="W72" s="6"/>
      <c r="X72" s="6"/>
      <c r="Y72" s="6"/>
      <c r="Z72" s="6">
        <v>45981</v>
      </c>
      <c r="AA72" s="6"/>
      <c r="AB72" s="6"/>
      <c r="AC72" s="6"/>
      <c r="AD72" s="6"/>
      <c r="AE72" s="159"/>
      <c r="AF72" s="156"/>
      <c r="AG72" s="155"/>
      <c r="AH72" s="155"/>
      <c r="AI72" s="33"/>
      <c r="AJ72" s="33"/>
      <c r="AK72" s="4"/>
      <c r="AL72" s="8" t="s">
        <v>76</v>
      </c>
      <c r="AM72" s="19"/>
    </row>
    <row r="73" spans="1:72" s="3" customFormat="1" ht="210">
      <c r="A73" s="13">
        <v>66</v>
      </c>
      <c r="B73" s="8"/>
      <c r="C73" s="8"/>
      <c r="D73" s="8"/>
      <c r="E73" s="61" t="s">
        <v>999</v>
      </c>
      <c r="F73" s="2" t="s">
        <v>227</v>
      </c>
      <c r="G73" s="2" t="s">
        <v>224</v>
      </c>
      <c r="H73" s="46" t="s">
        <v>37</v>
      </c>
      <c r="I73" s="89" t="s">
        <v>316</v>
      </c>
      <c r="J73" s="4" t="s">
        <v>102</v>
      </c>
      <c r="K73" s="47">
        <v>8</v>
      </c>
      <c r="L73" s="4" t="s">
        <v>450</v>
      </c>
      <c r="M73" s="8" t="s">
        <v>89</v>
      </c>
      <c r="N73" s="4" t="s">
        <v>713</v>
      </c>
      <c r="O73" s="6">
        <v>44104</v>
      </c>
      <c r="P73" s="8">
        <v>2020</v>
      </c>
      <c r="Q73" s="6" t="s">
        <v>1644</v>
      </c>
      <c r="R73" s="6"/>
      <c r="S73" s="6"/>
      <c r="T73" s="6"/>
      <c r="U73" s="6">
        <v>46660</v>
      </c>
      <c r="V73" s="6"/>
      <c r="W73" s="6"/>
      <c r="X73" s="6"/>
      <c r="Y73" s="6"/>
      <c r="Z73" s="6">
        <v>47756</v>
      </c>
      <c r="AA73" s="6"/>
      <c r="AB73" s="6"/>
      <c r="AC73" s="6"/>
      <c r="AD73" s="6"/>
      <c r="AE73" s="158"/>
      <c r="AF73" s="154"/>
      <c r="AG73" s="155"/>
      <c r="AH73" s="155"/>
      <c r="AI73" s="33"/>
      <c r="AJ73" s="13"/>
      <c r="AK73" s="52"/>
      <c r="AL73" s="8" t="s">
        <v>1640</v>
      </c>
      <c r="AM73" s="8" t="s">
        <v>141</v>
      </c>
    </row>
    <row r="74" spans="1:72" s="3" customFormat="1" ht="28">
      <c r="A74" s="13">
        <v>67</v>
      </c>
      <c r="B74" s="46"/>
      <c r="C74" s="46"/>
      <c r="D74" s="46"/>
      <c r="E74" s="46"/>
      <c r="F74" s="46"/>
      <c r="G74" s="2" t="s">
        <v>224</v>
      </c>
      <c r="H74" s="46" t="s">
        <v>37</v>
      </c>
      <c r="I74" s="89" t="s">
        <v>317</v>
      </c>
      <c r="J74" s="4" t="s">
        <v>2</v>
      </c>
      <c r="K74" s="54">
        <v>2</v>
      </c>
      <c r="L74" s="4" t="s">
        <v>409</v>
      </c>
      <c r="M74" s="4" t="s">
        <v>115</v>
      </c>
      <c r="N74" s="4" t="s">
        <v>712</v>
      </c>
      <c r="O74" s="6">
        <v>44168</v>
      </c>
      <c r="P74" s="8">
        <v>2020</v>
      </c>
      <c r="Q74" s="6" t="s">
        <v>1644</v>
      </c>
      <c r="R74" s="6"/>
      <c r="S74" s="6"/>
      <c r="T74" s="6"/>
      <c r="U74" s="6">
        <v>44898</v>
      </c>
      <c r="V74" s="6"/>
      <c r="W74" s="6"/>
      <c r="X74" s="6"/>
      <c r="Y74" s="6"/>
      <c r="Z74" s="6">
        <v>45994</v>
      </c>
      <c r="AA74" s="6"/>
      <c r="AB74" s="6"/>
      <c r="AC74" s="6"/>
      <c r="AD74" s="6"/>
      <c r="AE74" s="158"/>
      <c r="AF74" s="156"/>
      <c r="AG74" s="155"/>
      <c r="AH74" s="155"/>
      <c r="AI74" s="33"/>
      <c r="AJ74" s="33"/>
      <c r="AK74" s="52"/>
      <c r="AL74" s="8" t="s">
        <v>1640</v>
      </c>
      <c r="AM74" s="19"/>
    </row>
    <row r="75" spans="1:72" s="3" customFormat="1" ht="28">
      <c r="A75" s="13">
        <v>68</v>
      </c>
      <c r="B75" s="46"/>
      <c r="C75" s="46"/>
      <c r="D75" s="46"/>
      <c r="E75" s="46"/>
      <c r="F75" s="46"/>
      <c r="G75" s="2" t="s">
        <v>224</v>
      </c>
      <c r="H75" s="8" t="s">
        <v>38</v>
      </c>
      <c r="I75" s="89" t="s">
        <v>116</v>
      </c>
      <c r="J75" s="4" t="s">
        <v>2</v>
      </c>
      <c r="K75" s="54">
        <v>2</v>
      </c>
      <c r="L75" s="4" t="s">
        <v>812</v>
      </c>
      <c r="M75" s="4" t="s">
        <v>117</v>
      </c>
      <c r="N75" s="4" t="s">
        <v>735</v>
      </c>
      <c r="O75" s="6">
        <v>44014</v>
      </c>
      <c r="P75" s="8">
        <v>2020</v>
      </c>
      <c r="Q75" s="6" t="s">
        <v>1644</v>
      </c>
      <c r="R75" s="6"/>
      <c r="S75" s="6"/>
      <c r="T75" s="6"/>
      <c r="U75" s="6">
        <v>44744</v>
      </c>
      <c r="V75" s="6"/>
      <c r="W75" s="6"/>
      <c r="X75" s="6"/>
      <c r="Y75" s="6"/>
      <c r="Z75" s="6">
        <v>45840</v>
      </c>
      <c r="AA75" s="6"/>
      <c r="AB75" s="6"/>
      <c r="AC75" s="6"/>
      <c r="AD75" s="6"/>
      <c r="AE75" s="158"/>
      <c r="AF75" s="154"/>
      <c r="AG75" s="155"/>
      <c r="AH75" s="155"/>
      <c r="AI75" s="33"/>
      <c r="AJ75" s="33"/>
      <c r="AK75" s="4"/>
      <c r="AL75" s="4" t="s">
        <v>100</v>
      </c>
      <c r="AM75" s="19"/>
    </row>
    <row r="76" spans="1:72" s="51" customFormat="1" ht="30.75" customHeight="1">
      <c r="A76" s="13">
        <v>69</v>
      </c>
      <c r="B76" s="46" t="s">
        <v>815</v>
      </c>
      <c r="C76" s="46"/>
      <c r="D76" s="46"/>
      <c r="E76" s="61" t="s">
        <v>874</v>
      </c>
      <c r="F76" s="2" t="s">
        <v>227</v>
      </c>
      <c r="G76" s="2" t="s">
        <v>224</v>
      </c>
      <c r="H76" s="8" t="s">
        <v>38</v>
      </c>
      <c r="I76" s="82" t="s">
        <v>310</v>
      </c>
      <c r="J76" s="8" t="s">
        <v>2</v>
      </c>
      <c r="K76" s="14">
        <v>2</v>
      </c>
      <c r="L76" s="8" t="s">
        <v>420</v>
      </c>
      <c r="M76" s="1" t="s">
        <v>27</v>
      </c>
      <c r="N76" s="8" t="s">
        <v>736</v>
      </c>
      <c r="O76" s="6">
        <v>44046</v>
      </c>
      <c r="P76" s="8">
        <v>2020</v>
      </c>
      <c r="Q76" s="6" t="s">
        <v>1644</v>
      </c>
      <c r="R76" s="6"/>
      <c r="S76" s="6"/>
      <c r="T76" s="6"/>
      <c r="U76" s="6">
        <v>44776</v>
      </c>
      <c r="V76" s="6"/>
      <c r="W76" s="6"/>
      <c r="X76" s="6"/>
      <c r="Y76" s="6"/>
      <c r="Z76" s="6">
        <v>45872</v>
      </c>
      <c r="AA76" s="6"/>
      <c r="AB76" s="6"/>
      <c r="AC76" s="6"/>
      <c r="AD76" s="6"/>
      <c r="AE76" s="153"/>
      <c r="AF76" s="156"/>
      <c r="AG76" s="124"/>
      <c r="AH76" s="155"/>
      <c r="AI76" s="33"/>
      <c r="AJ76" s="13"/>
      <c r="AK76" s="52"/>
      <c r="AL76" s="4" t="s">
        <v>100</v>
      </c>
      <c r="AM76" s="8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</row>
    <row r="77" spans="1:72" s="51" customFormat="1" ht="112">
      <c r="A77" s="13">
        <v>70</v>
      </c>
      <c r="B77" s="46" t="s">
        <v>815</v>
      </c>
      <c r="C77" s="46"/>
      <c r="D77" s="46"/>
      <c r="E77" s="61" t="s">
        <v>874</v>
      </c>
      <c r="F77" s="2" t="s">
        <v>227</v>
      </c>
      <c r="G77" s="2" t="s">
        <v>224</v>
      </c>
      <c r="H77" s="8" t="s">
        <v>38</v>
      </c>
      <c r="I77" s="82" t="s">
        <v>310</v>
      </c>
      <c r="J77" s="4" t="s">
        <v>2</v>
      </c>
      <c r="K77" s="97">
        <v>5</v>
      </c>
      <c r="L77" s="8" t="s">
        <v>875</v>
      </c>
      <c r="M77" s="8" t="s">
        <v>172</v>
      </c>
      <c r="N77" s="4" t="s">
        <v>737</v>
      </c>
      <c r="O77" s="6">
        <v>44067</v>
      </c>
      <c r="P77" s="8">
        <v>2020</v>
      </c>
      <c r="Q77" s="6" t="s">
        <v>1644</v>
      </c>
      <c r="R77" s="6"/>
      <c r="S77" s="6"/>
      <c r="T77" s="6"/>
      <c r="U77" s="6">
        <v>44797</v>
      </c>
      <c r="V77" s="6"/>
      <c r="W77" s="6"/>
      <c r="X77" s="6"/>
      <c r="Y77" s="6"/>
      <c r="Z77" s="6">
        <v>45893</v>
      </c>
      <c r="AA77" s="6"/>
      <c r="AB77" s="6"/>
      <c r="AC77" s="6"/>
      <c r="AD77" s="6"/>
      <c r="AE77" s="153"/>
      <c r="AF77" s="156"/>
      <c r="AG77" s="124"/>
      <c r="AH77" s="155"/>
      <c r="AI77" s="33"/>
      <c r="AJ77" s="13"/>
      <c r="AK77" s="52"/>
      <c r="AL77" s="4" t="s">
        <v>100</v>
      </c>
      <c r="AM77" s="1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</row>
    <row r="78" spans="1:72" s="51" customFormat="1" ht="28">
      <c r="A78" s="13">
        <v>71</v>
      </c>
      <c r="B78" s="34"/>
      <c r="C78" s="34"/>
      <c r="D78" s="34"/>
      <c r="E78" s="34"/>
      <c r="F78" s="34"/>
      <c r="G78" s="2" t="s">
        <v>224</v>
      </c>
      <c r="H78" s="8" t="s">
        <v>15</v>
      </c>
      <c r="I78" s="89" t="s">
        <v>118</v>
      </c>
      <c r="J78" s="4" t="s">
        <v>2</v>
      </c>
      <c r="K78" s="54">
        <v>2</v>
      </c>
      <c r="L78" s="1" t="s">
        <v>422</v>
      </c>
      <c r="M78" s="4" t="s">
        <v>67</v>
      </c>
      <c r="N78" s="4" t="s">
        <v>744</v>
      </c>
      <c r="O78" s="6">
        <v>44035</v>
      </c>
      <c r="P78" s="8">
        <v>2020</v>
      </c>
      <c r="Q78" s="6" t="s">
        <v>1644</v>
      </c>
      <c r="R78" s="6"/>
      <c r="S78" s="6"/>
      <c r="T78" s="6"/>
      <c r="U78" s="6">
        <v>44765</v>
      </c>
      <c r="V78" s="6"/>
      <c r="W78" s="6"/>
      <c r="X78" s="6"/>
      <c r="Y78" s="6"/>
      <c r="Z78" s="6">
        <v>45861</v>
      </c>
      <c r="AA78" s="6"/>
      <c r="AB78" s="6"/>
      <c r="AC78" s="6"/>
      <c r="AD78" s="6"/>
      <c r="AE78" s="153"/>
      <c r="AF78" s="154"/>
      <c r="AG78" s="155"/>
      <c r="AH78" s="155"/>
      <c r="AI78" s="33"/>
      <c r="AJ78" s="33"/>
      <c r="AK78" s="1"/>
      <c r="AL78" s="8" t="s">
        <v>47</v>
      </c>
      <c r="AM78" s="19"/>
      <c r="AN78" s="37"/>
      <c r="AO78" s="37"/>
      <c r="AP78" s="37"/>
      <c r="AQ78" s="37"/>
      <c r="AR78" s="38"/>
      <c r="AS78" s="22"/>
      <c r="AT78" s="23"/>
    </row>
    <row r="79" spans="1:72" s="51" customFormat="1" ht="39" customHeight="1">
      <c r="A79" s="13">
        <v>72</v>
      </c>
      <c r="B79" s="8"/>
      <c r="C79" s="8"/>
      <c r="D79" s="8"/>
      <c r="E79" s="8"/>
      <c r="F79" s="8"/>
      <c r="G79" s="2" t="s">
        <v>224</v>
      </c>
      <c r="H79" s="8" t="s">
        <v>15</v>
      </c>
      <c r="I79" s="82" t="s">
        <v>279</v>
      </c>
      <c r="J79" s="8" t="s">
        <v>102</v>
      </c>
      <c r="K79" s="47">
        <v>1.2</v>
      </c>
      <c r="L79" s="8" t="s">
        <v>433</v>
      </c>
      <c r="M79" s="8" t="s">
        <v>172</v>
      </c>
      <c r="N79" s="4" t="s">
        <v>748</v>
      </c>
      <c r="O79" s="6">
        <v>44058</v>
      </c>
      <c r="P79" s="8">
        <v>2020</v>
      </c>
      <c r="Q79" s="6" t="s">
        <v>1644</v>
      </c>
      <c r="R79" s="6"/>
      <c r="S79" s="6"/>
      <c r="T79" s="6"/>
      <c r="U79" s="6">
        <v>45519</v>
      </c>
      <c r="V79" s="6"/>
      <c r="W79" s="6"/>
      <c r="X79" s="6">
        <v>45884</v>
      </c>
      <c r="Y79" s="6"/>
      <c r="Z79" s="6">
        <v>45884</v>
      </c>
      <c r="AA79" s="6"/>
      <c r="AB79" s="6"/>
      <c r="AC79" s="6"/>
      <c r="AD79" s="6"/>
      <c r="AE79" s="153"/>
      <c r="AF79" s="154"/>
      <c r="AG79" s="155"/>
      <c r="AH79" s="155"/>
      <c r="AI79" s="33"/>
      <c r="AJ79" s="33"/>
      <c r="AK79" s="8"/>
      <c r="AL79" s="8" t="s">
        <v>47</v>
      </c>
      <c r="AM79" s="8"/>
      <c r="AN79" s="37"/>
      <c r="AO79" s="37"/>
      <c r="AP79" s="37"/>
      <c r="AQ79" s="37"/>
      <c r="AR79" s="38"/>
      <c r="AS79" s="22"/>
      <c r="AT79" s="23"/>
    </row>
    <row r="80" spans="1:72" s="51" customFormat="1" ht="32.25" customHeight="1">
      <c r="A80" s="13">
        <v>73</v>
      </c>
      <c r="B80" s="2" t="s">
        <v>815</v>
      </c>
      <c r="C80" s="2"/>
      <c r="D80" s="2"/>
      <c r="E80" s="61" t="s">
        <v>884</v>
      </c>
      <c r="F80" s="2" t="s">
        <v>227</v>
      </c>
      <c r="G80" s="2" t="s">
        <v>224</v>
      </c>
      <c r="H80" s="8" t="s">
        <v>15</v>
      </c>
      <c r="I80" s="82" t="s">
        <v>240</v>
      </c>
      <c r="J80" s="1" t="s">
        <v>102</v>
      </c>
      <c r="K80" s="97">
        <v>5</v>
      </c>
      <c r="L80" s="1" t="s">
        <v>424</v>
      </c>
      <c r="M80" s="8" t="s">
        <v>172</v>
      </c>
      <c r="N80" s="4" t="s">
        <v>746</v>
      </c>
      <c r="O80" s="6">
        <v>44098</v>
      </c>
      <c r="P80" s="8">
        <v>2020</v>
      </c>
      <c r="Q80" s="6" t="s">
        <v>1644</v>
      </c>
      <c r="R80" s="6"/>
      <c r="S80" s="6"/>
      <c r="T80" s="6"/>
      <c r="U80" s="6">
        <v>45559</v>
      </c>
      <c r="V80" s="6"/>
      <c r="W80" s="6"/>
      <c r="X80" s="6">
        <v>45924</v>
      </c>
      <c r="Y80" s="6"/>
      <c r="Z80" s="6">
        <v>45924</v>
      </c>
      <c r="AA80" s="6"/>
      <c r="AB80" s="6"/>
      <c r="AC80" s="6"/>
      <c r="AD80" s="6"/>
      <c r="AE80" s="153"/>
      <c r="AF80" s="156"/>
      <c r="AG80" s="163"/>
      <c r="AH80" s="155"/>
      <c r="AI80" s="33"/>
      <c r="AJ80" s="13"/>
      <c r="AK80" s="1"/>
      <c r="AL80" s="8" t="s">
        <v>47</v>
      </c>
      <c r="AM80" s="8" t="s">
        <v>142</v>
      </c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</row>
    <row r="81" spans="1:72" s="51" customFormat="1" ht="28">
      <c r="A81" s="13">
        <v>74</v>
      </c>
      <c r="B81" s="8"/>
      <c r="C81" s="8"/>
      <c r="D81" s="8"/>
      <c r="E81" s="8"/>
      <c r="F81" s="8"/>
      <c r="G81" s="2" t="s">
        <v>224</v>
      </c>
      <c r="H81" s="8" t="s">
        <v>15</v>
      </c>
      <c r="I81" s="90" t="s">
        <v>233</v>
      </c>
      <c r="J81" s="8" t="s">
        <v>102</v>
      </c>
      <c r="K81" s="47">
        <v>1.8120000000000001</v>
      </c>
      <c r="L81" s="8" t="s">
        <v>425</v>
      </c>
      <c r="M81" s="8" t="s">
        <v>172</v>
      </c>
      <c r="N81" s="4" t="s">
        <v>747</v>
      </c>
      <c r="O81" s="6">
        <v>44104</v>
      </c>
      <c r="P81" s="8">
        <v>2020</v>
      </c>
      <c r="Q81" s="6" t="s">
        <v>1644</v>
      </c>
      <c r="R81" s="6"/>
      <c r="S81" s="6"/>
      <c r="T81" s="6"/>
      <c r="U81" s="6">
        <v>45565</v>
      </c>
      <c r="V81" s="6"/>
      <c r="W81" s="6"/>
      <c r="X81" s="6">
        <v>45930</v>
      </c>
      <c r="Y81" s="6"/>
      <c r="Z81" s="6">
        <v>45930</v>
      </c>
      <c r="AA81" s="6"/>
      <c r="AB81" s="6"/>
      <c r="AC81" s="6"/>
      <c r="AD81" s="6"/>
      <c r="AE81" s="153"/>
      <c r="AF81" s="154"/>
      <c r="AG81" s="155"/>
      <c r="AH81" s="155"/>
      <c r="AI81" s="33"/>
      <c r="AJ81" s="33"/>
      <c r="AK81" s="8"/>
      <c r="AL81" s="8" t="s">
        <v>47</v>
      </c>
      <c r="AM81" s="8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</row>
    <row r="82" spans="1:72" s="51" customFormat="1" ht="33.75" customHeight="1">
      <c r="A82" s="13">
        <v>75</v>
      </c>
      <c r="B82" s="34"/>
      <c r="C82" s="34"/>
      <c r="D82" s="34"/>
      <c r="E82" s="34"/>
      <c r="F82" s="34"/>
      <c r="G82" s="2" t="s">
        <v>224</v>
      </c>
      <c r="H82" s="8" t="s">
        <v>15</v>
      </c>
      <c r="I82" s="89" t="s">
        <v>118</v>
      </c>
      <c r="J82" s="4" t="s">
        <v>2</v>
      </c>
      <c r="K82" s="54">
        <v>2</v>
      </c>
      <c r="L82" s="1" t="s">
        <v>423</v>
      </c>
      <c r="M82" s="4" t="s">
        <v>67</v>
      </c>
      <c r="N82" s="4" t="s">
        <v>745</v>
      </c>
      <c r="O82" s="6">
        <v>44130</v>
      </c>
      <c r="P82" s="8">
        <v>2020</v>
      </c>
      <c r="Q82" s="6" t="s">
        <v>1644</v>
      </c>
      <c r="R82" s="6"/>
      <c r="S82" s="6"/>
      <c r="T82" s="6"/>
      <c r="U82" s="6">
        <v>44860</v>
      </c>
      <c r="V82" s="6"/>
      <c r="W82" s="6"/>
      <c r="X82" s="6"/>
      <c r="Y82" s="6"/>
      <c r="Z82" s="6">
        <v>45956</v>
      </c>
      <c r="AA82" s="6"/>
      <c r="AB82" s="6"/>
      <c r="AC82" s="6"/>
      <c r="AD82" s="6"/>
      <c r="AE82" s="153"/>
      <c r="AF82" s="154"/>
      <c r="AG82" s="155"/>
      <c r="AH82" s="155"/>
      <c r="AI82" s="33"/>
      <c r="AJ82" s="33"/>
      <c r="AK82" s="1"/>
      <c r="AL82" s="8" t="s">
        <v>47</v>
      </c>
      <c r="AM82" s="19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</row>
    <row r="83" spans="1:72" s="51" customFormat="1" ht="33.75" customHeight="1">
      <c r="A83" s="13">
        <v>76</v>
      </c>
      <c r="B83" s="8"/>
      <c r="C83" s="8"/>
      <c r="D83" s="8"/>
      <c r="E83" s="8"/>
      <c r="F83" s="8"/>
      <c r="G83" s="2" t="s">
        <v>224</v>
      </c>
      <c r="H83" s="8" t="s">
        <v>15</v>
      </c>
      <c r="I83" s="82" t="s">
        <v>279</v>
      </c>
      <c r="J83" s="8" t="s">
        <v>102</v>
      </c>
      <c r="K83" s="47">
        <v>1.474</v>
      </c>
      <c r="L83" s="8" t="s">
        <v>426</v>
      </c>
      <c r="M83" s="4" t="s">
        <v>806</v>
      </c>
      <c r="N83" s="47" t="s">
        <v>749</v>
      </c>
      <c r="O83" s="52">
        <v>44159</v>
      </c>
      <c r="P83" s="19">
        <v>2020</v>
      </c>
      <c r="Q83" s="6" t="s">
        <v>1644</v>
      </c>
      <c r="R83" s="6"/>
      <c r="S83" s="6"/>
      <c r="T83" s="6"/>
      <c r="U83" s="6">
        <v>45620</v>
      </c>
      <c r="V83" s="6"/>
      <c r="W83" s="6"/>
      <c r="X83" s="6"/>
      <c r="Y83" s="6"/>
      <c r="Z83" s="6">
        <v>45985</v>
      </c>
      <c r="AA83" s="6"/>
      <c r="AB83" s="6"/>
      <c r="AC83" s="6"/>
      <c r="AD83" s="6"/>
      <c r="AE83" s="153"/>
      <c r="AF83" s="154"/>
      <c r="AG83" s="155"/>
      <c r="AH83" s="155"/>
      <c r="AI83" s="33"/>
      <c r="AJ83" s="33"/>
      <c r="AK83" s="8"/>
      <c r="AL83" s="8" t="s">
        <v>47</v>
      </c>
      <c r="AM83" s="8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</row>
    <row r="84" spans="1:72" s="51" customFormat="1" ht="42">
      <c r="A84" s="13">
        <v>77</v>
      </c>
      <c r="B84" s="8"/>
      <c r="C84" s="8"/>
      <c r="D84" s="8"/>
      <c r="E84" s="61" t="s">
        <v>890</v>
      </c>
      <c r="F84" s="19" t="s">
        <v>227</v>
      </c>
      <c r="G84" s="2" t="s">
        <v>224</v>
      </c>
      <c r="H84" s="46" t="s">
        <v>84</v>
      </c>
      <c r="I84" s="82" t="s">
        <v>314</v>
      </c>
      <c r="J84" s="47" t="s">
        <v>2</v>
      </c>
      <c r="K84" s="47">
        <v>2.5579999999999998</v>
      </c>
      <c r="L84" s="47" t="s">
        <v>410</v>
      </c>
      <c r="M84" s="1" t="s">
        <v>27</v>
      </c>
      <c r="N84" s="47" t="s">
        <v>716</v>
      </c>
      <c r="O84" s="52">
        <v>44043</v>
      </c>
      <c r="P84" s="19">
        <v>2020</v>
      </c>
      <c r="Q84" s="6" t="s">
        <v>1644</v>
      </c>
      <c r="R84" s="6"/>
      <c r="S84" s="6"/>
      <c r="T84" s="6"/>
      <c r="U84" s="6">
        <v>44773</v>
      </c>
      <c r="V84" s="6"/>
      <c r="W84" s="6"/>
      <c r="X84" s="6"/>
      <c r="Y84" s="6"/>
      <c r="Z84" s="6">
        <v>45869</v>
      </c>
      <c r="AA84" s="6"/>
      <c r="AB84" s="6"/>
      <c r="AC84" s="6"/>
      <c r="AD84" s="6"/>
      <c r="AE84" s="158"/>
      <c r="AF84" s="156"/>
      <c r="AG84" s="155"/>
      <c r="AH84" s="155"/>
      <c r="AI84" s="33"/>
      <c r="AJ84" s="33"/>
      <c r="AK84" s="47"/>
      <c r="AL84" s="4" t="s">
        <v>85</v>
      </c>
      <c r="AM84" s="47"/>
    </row>
    <row r="85" spans="1:72" s="51" customFormat="1" ht="45" customHeight="1">
      <c r="A85" s="13">
        <v>78</v>
      </c>
      <c r="B85" s="8"/>
      <c r="C85" s="8"/>
      <c r="D85" s="8"/>
      <c r="E85" s="8"/>
      <c r="F85" s="8"/>
      <c r="G85" s="2" t="s">
        <v>224</v>
      </c>
      <c r="H85" s="46" t="s">
        <v>84</v>
      </c>
      <c r="I85" s="82" t="s">
        <v>119</v>
      </c>
      <c r="J85" s="5" t="s">
        <v>102</v>
      </c>
      <c r="K85" s="47">
        <v>1.0569999999999999</v>
      </c>
      <c r="L85" s="47" t="s">
        <v>411</v>
      </c>
      <c r="M85" s="8" t="s">
        <v>172</v>
      </c>
      <c r="N85" s="47" t="s">
        <v>717</v>
      </c>
      <c r="O85" s="52">
        <v>44119</v>
      </c>
      <c r="P85" s="19">
        <v>2020</v>
      </c>
      <c r="Q85" s="6" t="s">
        <v>1644</v>
      </c>
      <c r="R85" s="6"/>
      <c r="S85" s="6"/>
      <c r="T85" s="6"/>
      <c r="U85" s="6">
        <v>45580</v>
      </c>
      <c r="V85" s="6"/>
      <c r="W85" s="6"/>
      <c r="X85" s="6"/>
      <c r="Y85" s="6"/>
      <c r="Z85" s="6">
        <v>45945</v>
      </c>
      <c r="AA85" s="6"/>
      <c r="AB85" s="6"/>
      <c r="AC85" s="6"/>
      <c r="AD85" s="6"/>
      <c r="AE85" s="153"/>
      <c r="AF85" s="156"/>
      <c r="AG85" s="155"/>
      <c r="AH85" s="155"/>
      <c r="AI85" s="33"/>
      <c r="AJ85" s="33"/>
      <c r="AK85" s="47"/>
      <c r="AL85" s="4" t="s">
        <v>85</v>
      </c>
      <c r="AM85" s="47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</row>
    <row r="86" spans="1:72" s="51" customFormat="1" ht="33.75" customHeight="1">
      <c r="A86" s="13">
        <v>79</v>
      </c>
      <c r="B86" s="8"/>
      <c r="C86" s="8"/>
      <c r="D86" s="8"/>
      <c r="E86" s="8"/>
      <c r="F86" s="8"/>
      <c r="G86" s="2" t="s">
        <v>224</v>
      </c>
      <c r="H86" s="46" t="s">
        <v>84</v>
      </c>
      <c r="I86" s="89" t="s">
        <v>315</v>
      </c>
      <c r="J86" s="5" t="s">
        <v>102</v>
      </c>
      <c r="K86" s="47">
        <v>0.18</v>
      </c>
      <c r="L86" s="5" t="s">
        <v>449</v>
      </c>
      <c r="M86" s="4" t="s">
        <v>809</v>
      </c>
      <c r="N86" s="4" t="s">
        <v>715</v>
      </c>
      <c r="O86" s="52">
        <v>44138</v>
      </c>
      <c r="P86" s="19">
        <v>2020</v>
      </c>
      <c r="Q86" s="6" t="s">
        <v>1644</v>
      </c>
      <c r="R86" s="6"/>
      <c r="S86" s="6"/>
      <c r="T86" s="6"/>
      <c r="U86" s="6">
        <v>45599</v>
      </c>
      <c r="V86" s="6"/>
      <c r="W86" s="6"/>
      <c r="X86" s="6"/>
      <c r="Y86" s="6"/>
      <c r="Z86" s="6">
        <v>45964</v>
      </c>
      <c r="AA86" s="6"/>
      <c r="AB86" s="6"/>
      <c r="AC86" s="6"/>
      <c r="AD86" s="6"/>
      <c r="AE86" s="153"/>
      <c r="AF86" s="156"/>
      <c r="AG86" s="155"/>
      <c r="AH86" s="155"/>
      <c r="AI86" s="33"/>
      <c r="AJ86" s="33"/>
      <c r="AK86" s="5"/>
      <c r="AL86" s="4" t="s">
        <v>85</v>
      </c>
      <c r="AM86" s="8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</row>
    <row r="87" spans="1:72" s="51" customFormat="1" ht="28">
      <c r="A87" s="13">
        <v>80</v>
      </c>
      <c r="B87" s="46"/>
      <c r="C87" s="46"/>
      <c r="D87" s="46"/>
      <c r="E87" s="46"/>
      <c r="F87" s="46"/>
      <c r="G87" s="2" t="s">
        <v>224</v>
      </c>
      <c r="H87" s="46" t="s">
        <v>84</v>
      </c>
      <c r="I87" s="89" t="s">
        <v>119</v>
      </c>
      <c r="J87" s="4" t="s">
        <v>2</v>
      </c>
      <c r="K87" s="54">
        <v>2</v>
      </c>
      <c r="L87" s="1" t="s">
        <v>336</v>
      </c>
      <c r="M87" s="4" t="s">
        <v>87</v>
      </c>
      <c r="N87" s="4" t="s">
        <v>714</v>
      </c>
      <c r="O87" s="6">
        <v>44160</v>
      </c>
      <c r="P87" s="8">
        <v>2020</v>
      </c>
      <c r="Q87" s="6" t="s">
        <v>1644</v>
      </c>
      <c r="R87" s="6"/>
      <c r="S87" s="6"/>
      <c r="T87" s="6"/>
      <c r="U87" s="6">
        <v>44890</v>
      </c>
      <c r="V87" s="6"/>
      <c r="W87" s="6"/>
      <c r="X87" s="6"/>
      <c r="Y87" s="6"/>
      <c r="Z87" s="6">
        <v>45986</v>
      </c>
      <c r="AA87" s="6"/>
      <c r="AB87" s="6"/>
      <c r="AC87" s="6"/>
      <c r="AD87" s="6"/>
      <c r="AE87" s="158"/>
      <c r="AF87" s="156"/>
      <c r="AG87" s="163"/>
      <c r="AH87" s="155"/>
      <c r="AI87" s="33"/>
      <c r="AJ87" s="13"/>
      <c r="AK87" s="52"/>
      <c r="AL87" s="4" t="s">
        <v>85</v>
      </c>
      <c r="AM87" s="19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</row>
    <row r="88" spans="1:72" s="51" customFormat="1" ht="39.75" customHeight="1">
      <c r="A88" s="13">
        <v>81</v>
      </c>
      <c r="B88" s="8"/>
      <c r="C88" s="8"/>
      <c r="D88" s="8"/>
      <c r="E88" s="8"/>
      <c r="F88" s="8"/>
      <c r="G88" s="2" t="s">
        <v>224</v>
      </c>
      <c r="H88" s="8" t="s">
        <v>216</v>
      </c>
      <c r="I88" s="82" t="s">
        <v>275</v>
      </c>
      <c r="J88" s="1" t="s">
        <v>2</v>
      </c>
      <c r="K88" s="54">
        <v>1.3</v>
      </c>
      <c r="L88" s="1" t="s">
        <v>412</v>
      </c>
      <c r="M88" s="8" t="s">
        <v>172</v>
      </c>
      <c r="N88" s="4" t="s">
        <v>720</v>
      </c>
      <c r="O88" s="6">
        <v>44067</v>
      </c>
      <c r="P88" s="8">
        <v>2020</v>
      </c>
      <c r="Q88" s="6" t="s">
        <v>1644</v>
      </c>
      <c r="R88" s="6"/>
      <c r="S88" s="6"/>
      <c r="T88" s="6"/>
      <c r="U88" s="6">
        <v>44797</v>
      </c>
      <c r="V88" s="6"/>
      <c r="W88" s="6"/>
      <c r="X88" s="6"/>
      <c r="Y88" s="6"/>
      <c r="Z88" s="6">
        <v>45893</v>
      </c>
      <c r="AA88" s="6"/>
      <c r="AB88" s="6"/>
      <c r="AC88" s="6"/>
      <c r="AD88" s="6"/>
      <c r="AE88" s="158"/>
      <c r="AF88" s="154"/>
      <c r="AG88" s="155"/>
      <c r="AH88" s="155"/>
      <c r="AI88" s="33"/>
      <c r="AJ88" s="33"/>
      <c r="AK88" s="1"/>
      <c r="AL88" s="4" t="s">
        <v>100</v>
      </c>
      <c r="AM88" s="19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</row>
    <row r="89" spans="1:72" s="3" customFormat="1" ht="144" customHeight="1">
      <c r="A89" s="13">
        <v>82</v>
      </c>
      <c r="B89" s="8"/>
      <c r="C89" s="8"/>
      <c r="D89" s="8"/>
      <c r="E89" s="61" t="s">
        <v>895</v>
      </c>
      <c r="F89" s="2" t="s">
        <v>227</v>
      </c>
      <c r="G89" s="2" t="s">
        <v>224</v>
      </c>
      <c r="H89" s="8" t="s">
        <v>216</v>
      </c>
      <c r="I89" s="82" t="s">
        <v>275</v>
      </c>
      <c r="J89" s="47" t="s">
        <v>2</v>
      </c>
      <c r="K89" s="47">
        <v>2</v>
      </c>
      <c r="L89" s="47" t="s">
        <v>413</v>
      </c>
      <c r="M89" s="8" t="s">
        <v>172</v>
      </c>
      <c r="N89" s="47" t="s">
        <v>721</v>
      </c>
      <c r="O89" s="52">
        <v>44074</v>
      </c>
      <c r="P89" s="19">
        <v>2020</v>
      </c>
      <c r="Q89" s="6" t="s">
        <v>1644</v>
      </c>
      <c r="R89" s="6"/>
      <c r="S89" s="6"/>
      <c r="T89" s="6"/>
      <c r="U89" s="6">
        <v>44804</v>
      </c>
      <c r="V89" s="6"/>
      <c r="W89" s="6"/>
      <c r="X89" s="6"/>
      <c r="Y89" s="6"/>
      <c r="Z89" s="6">
        <v>45900</v>
      </c>
      <c r="AA89" s="6"/>
      <c r="AB89" s="6"/>
      <c r="AC89" s="6"/>
      <c r="AD89" s="6"/>
      <c r="AE89" s="158"/>
      <c r="AF89" s="154"/>
      <c r="AG89" s="164"/>
      <c r="AH89" s="155"/>
      <c r="AI89" s="33"/>
      <c r="AJ89" s="13"/>
      <c r="AK89" s="52"/>
      <c r="AL89" s="4" t="s">
        <v>100</v>
      </c>
      <c r="AM89" s="47"/>
    </row>
    <row r="90" spans="1:72" s="3" customFormat="1" ht="101.25" customHeight="1">
      <c r="A90" s="13">
        <v>83</v>
      </c>
      <c r="B90" s="8"/>
      <c r="C90" s="8"/>
      <c r="D90" s="8"/>
      <c r="E90" s="8"/>
      <c r="F90" s="8"/>
      <c r="G90" s="2" t="s">
        <v>224</v>
      </c>
      <c r="H90" s="8" t="s">
        <v>39</v>
      </c>
      <c r="I90" s="89" t="s">
        <v>120</v>
      </c>
      <c r="J90" s="1" t="s">
        <v>2</v>
      </c>
      <c r="K90" s="54">
        <v>2</v>
      </c>
      <c r="L90" s="1" t="s">
        <v>442</v>
      </c>
      <c r="M90" s="8" t="s">
        <v>172</v>
      </c>
      <c r="N90" s="4" t="s">
        <v>723</v>
      </c>
      <c r="O90" s="52">
        <v>44043</v>
      </c>
      <c r="P90" s="19">
        <v>2020</v>
      </c>
      <c r="Q90" s="6" t="s">
        <v>1644</v>
      </c>
      <c r="R90" s="6"/>
      <c r="S90" s="6"/>
      <c r="T90" s="6"/>
      <c r="U90" s="6">
        <v>44773</v>
      </c>
      <c r="V90" s="6"/>
      <c r="W90" s="6"/>
      <c r="X90" s="6"/>
      <c r="Y90" s="6"/>
      <c r="Z90" s="6">
        <v>45869</v>
      </c>
      <c r="AA90" s="6"/>
      <c r="AB90" s="6"/>
      <c r="AC90" s="6"/>
      <c r="AD90" s="6"/>
      <c r="AE90" s="153"/>
      <c r="AF90" s="156"/>
      <c r="AG90" s="155"/>
      <c r="AH90" s="155"/>
      <c r="AI90" s="33"/>
      <c r="AJ90" s="33"/>
      <c r="AK90" s="1"/>
      <c r="AL90" s="4" t="s">
        <v>201</v>
      </c>
      <c r="AM90" s="47"/>
    </row>
    <row r="91" spans="1:72" s="3" customFormat="1" ht="58.5" customHeight="1">
      <c r="A91" s="13">
        <v>84</v>
      </c>
      <c r="B91" s="8"/>
      <c r="C91" s="8"/>
      <c r="D91" s="8"/>
      <c r="E91" s="61" t="s">
        <v>909</v>
      </c>
      <c r="F91" s="2" t="s">
        <v>227</v>
      </c>
      <c r="G91" s="2" t="s">
        <v>224</v>
      </c>
      <c r="H91" s="46" t="s">
        <v>41</v>
      </c>
      <c r="I91" s="94" t="s">
        <v>143</v>
      </c>
      <c r="J91" s="47" t="s">
        <v>144</v>
      </c>
      <c r="K91" s="47">
        <v>4.7560000000000002</v>
      </c>
      <c r="L91" s="47" t="s">
        <v>416</v>
      </c>
      <c r="M91" s="8" t="s">
        <v>172</v>
      </c>
      <c r="N91" s="47" t="s">
        <v>776</v>
      </c>
      <c r="O91" s="52">
        <v>44126</v>
      </c>
      <c r="P91" s="19">
        <v>2020</v>
      </c>
      <c r="Q91" s="6" t="s">
        <v>1644</v>
      </c>
      <c r="R91" s="6"/>
      <c r="S91" s="6"/>
      <c r="T91" s="6"/>
      <c r="U91" s="6">
        <v>45587</v>
      </c>
      <c r="V91" s="6"/>
      <c r="W91" s="6"/>
      <c r="X91" s="6">
        <v>45952</v>
      </c>
      <c r="Y91" s="6"/>
      <c r="Z91" s="6">
        <v>45952</v>
      </c>
      <c r="AA91" s="6"/>
      <c r="AB91" s="6"/>
      <c r="AC91" s="6"/>
      <c r="AD91" s="6"/>
      <c r="AE91" s="159"/>
      <c r="AF91" s="154"/>
      <c r="AG91" s="164"/>
      <c r="AH91" s="155"/>
      <c r="AI91" s="33"/>
      <c r="AJ91" s="33"/>
      <c r="AK91" s="47"/>
      <c r="AL91" s="8" t="s">
        <v>48</v>
      </c>
      <c r="AM91" s="8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</row>
    <row r="92" spans="1:72" s="3" customFormat="1" ht="54.75" customHeight="1">
      <c r="A92" s="13">
        <v>85</v>
      </c>
      <c r="B92" s="46"/>
      <c r="C92" s="46"/>
      <c r="D92" s="46"/>
      <c r="E92" s="46"/>
      <c r="F92" s="46"/>
      <c r="G92" s="2" t="s">
        <v>224</v>
      </c>
      <c r="H92" s="46" t="s">
        <v>41</v>
      </c>
      <c r="I92" s="89" t="s">
        <v>121</v>
      </c>
      <c r="J92" s="4" t="s">
        <v>2</v>
      </c>
      <c r="K92" s="54">
        <v>2.3170000000000002</v>
      </c>
      <c r="L92" s="1" t="s">
        <v>415</v>
      </c>
      <c r="M92" s="4" t="s">
        <v>122</v>
      </c>
      <c r="N92" s="4" t="s">
        <v>724</v>
      </c>
      <c r="O92" s="6">
        <v>44160</v>
      </c>
      <c r="P92" s="8">
        <v>2020</v>
      </c>
      <c r="Q92" s="6" t="s">
        <v>1644</v>
      </c>
      <c r="R92" s="6"/>
      <c r="S92" s="6"/>
      <c r="T92" s="6"/>
      <c r="U92" s="6">
        <v>44890</v>
      </c>
      <c r="V92" s="6"/>
      <c r="W92" s="6"/>
      <c r="X92" s="6"/>
      <c r="Y92" s="6"/>
      <c r="Z92" s="6">
        <v>45986</v>
      </c>
      <c r="AA92" s="6"/>
      <c r="AB92" s="6"/>
      <c r="AC92" s="6"/>
      <c r="AD92" s="6"/>
      <c r="AE92" s="153"/>
      <c r="AF92" s="156"/>
      <c r="AG92" s="155"/>
      <c r="AH92" s="155"/>
      <c r="AI92" s="33"/>
      <c r="AJ92" s="33"/>
      <c r="AK92" s="52"/>
      <c r="AL92" s="8" t="s">
        <v>48</v>
      </c>
      <c r="AM92" s="19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</row>
    <row r="93" spans="1:72" s="3" customFormat="1" ht="45.75" customHeight="1">
      <c r="A93" s="13">
        <v>86</v>
      </c>
      <c r="B93" s="46" t="s">
        <v>815</v>
      </c>
      <c r="C93" s="46"/>
      <c r="D93" s="46"/>
      <c r="E93" s="46"/>
      <c r="F93" s="8"/>
      <c r="G93" s="2" t="s">
        <v>224</v>
      </c>
      <c r="H93" s="46" t="s">
        <v>40</v>
      </c>
      <c r="I93" s="82" t="s">
        <v>310</v>
      </c>
      <c r="J93" s="4" t="s">
        <v>102</v>
      </c>
      <c r="K93" s="97">
        <v>6.21</v>
      </c>
      <c r="L93" s="4" t="s">
        <v>439</v>
      </c>
      <c r="M93" s="8" t="s">
        <v>172</v>
      </c>
      <c r="N93" s="4" t="s">
        <v>727</v>
      </c>
      <c r="O93" s="52">
        <v>44076</v>
      </c>
      <c r="P93" s="19">
        <v>2020</v>
      </c>
      <c r="Q93" s="6" t="s">
        <v>1644</v>
      </c>
      <c r="R93" s="6"/>
      <c r="S93" s="6"/>
      <c r="T93" s="6"/>
      <c r="U93" s="6">
        <v>45537</v>
      </c>
      <c r="V93" s="6"/>
      <c r="W93" s="6"/>
      <c r="X93" s="6">
        <v>45902</v>
      </c>
      <c r="Y93" s="6"/>
      <c r="Z93" s="6">
        <v>45902</v>
      </c>
      <c r="AA93" s="6"/>
      <c r="AB93" s="6"/>
      <c r="AC93" s="6"/>
      <c r="AD93" s="6"/>
      <c r="AE93" s="153"/>
      <c r="AF93" s="154"/>
      <c r="AG93" s="155"/>
      <c r="AH93" s="155"/>
      <c r="AI93" s="33"/>
      <c r="AJ93" s="33"/>
      <c r="AK93" s="4"/>
      <c r="AL93" s="4" t="s">
        <v>201</v>
      </c>
      <c r="AM93" s="8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</row>
    <row r="94" spans="1:72" s="51" customFormat="1" ht="78.75" customHeight="1">
      <c r="A94" s="13">
        <v>87</v>
      </c>
      <c r="B94" s="46"/>
      <c r="C94" s="46"/>
      <c r="D94" s="46"/>
      <c r="E94" s="46"/>
      <c r="F94" s="46"/>
      <c r="G94" s="2" t="s">
        <v>224</v>
      </c>
      <c r="H94" s="46" t="s">
        <v>40</v>
      </c>
      <c r="I94" s="89" t="s">
        <v>123</v>
      </c>
      <c r="J94" s="4" t="s">
        <v>102</v>
      </c>
      <c r="K94" s="54">
        <v>1.1000000000000001</v>
      </c>
      <c r="L94" s="4" t="s">
        <v>810</v>
      </c>
      <c r="M94" s="8" t="s">
        <v>172</v>
      </c>
      <c r="N94" s="4" t="s">
        <v>726</v>
      </c>
      <c r="O94" s="52">
        <v>44077</v>
      </c>
      <c r="P94" s="19">
        <v>2020</v>
      </c>
      <c r="Q94" s="6" t="s">
        <v>1644</v>
      </c>
      <c r="R94" s="6"/>
      <c r="S94" s="6"/>
      <c r="T94" s="6"/>
      <c r="U94" s="6">
        <v>45538</v>
      </c>
      <c r="V94" s="6"/>
      <c r="W94" s="6"/>
      <c r="X94" s="6"/>
      <c r="Y94" s="6"/>
      <c r="Z94" s="6" t="s">
        <v>202</v>
      </c>
      <c r="AA94" s="6"/>
      <c r="AB94" s="6"/>
      <c r="AC94" s="6"/>
      <c r="AD94" s="6"/>
      <c r="AE94" s="153"/>
      <c r="AF94" s="154"/>
      <c r="AG94" s="155"/>
      <c r="AH94" s="155"/>
      <c r="AI94" s="33"/>
      <c r="AJ94" s="33"/>
      <c r="AK94" s="4"/>
      <c r="AL94" s="4" t="s">
        <v>201</v>
      </c>
      <c r="AM94" s="47"/>
    </row>
    <row r="95" spans="1:72" s="51" customFormat="1" ht="38.25" customHeight="1">
      <c r="A95" s="13">
        <v>88</v>
      </c>
      <c r="B95" s="46" t="s">
        <v>815</v>
      </c>
      <c r="C95" s="46"/>
      <c r="D95" s="46"/>
      <c r="E95" s="61" t="s">
        <v>915</v>
      </c>
      <c r="F95" s="2" t="s">
        <v>227</v>
      </c>
      <c r="G95" s="2" t="s">
        <v>224</v>
      </c>
      <c r="H95" s="46" t="s">
        <v>40</v>
      </c>
      <c r="I95" s="82" t="s">
        <v>310</v>
      </c>
      <c r="J95" s="4" t="s">
        <v>102</v>
      </c>
      <c r="K95" s="97">
        <v>1.94</v>
      </c>
      <c r="L95" s="4" t="s">
        <v>913</v>
      </c>
      <c r="M95" s="4" t="s">
        <v>86</v>
      </c>
      <c r="N95" s="4" t="s">
        <v>728</v>
      </c>
      <c r="O95" s="52">
        <v>44190</v>
      </c>
      <c r="P95" s="19">
        <v>2020</v>
      </c>
      <c r="Q95" s="6" t="s">
        <v>1644</v>
      </c>
      <c r="R95" s="6"/>
      <c r="S95" s="6"/>
      <c r="T95" s="6"/>
      <c r="U95" s="6">
        <v>45651</v>
      </c>
      <c r="V95" s="6"/>
      <c r="W95" s="6"/>
      <c r="X95" s="6"/>
      <c r="Y95" s="6"/>
      <c r="Z95" s="6">
        <v>46016</v>
      </c>
      <c r="AA95" s="6"/>
      <c r="AB95" s="6"/>
      <c r="AC95" s="6"/>
      <c r="AD95" s="6"/>
      <c r="AE95" s="158"/>
      <c r="AF95" s="154"/>
      <c r="AG95" s="155"/>
      <c r="AH95" s="155"/>
      <c r="AI95" s="33"/>
      <c r="AJ95" s="13"/>
      <c r="AK95" s="52"/>
      <c r="AL95" s="4" t="s">
        <v>201</v>
      </c>
      <c r="AM95" s="8"/>
    </row>
    <row r="96" spans="1:72" s="51" customFormat="1" ht="34.5" customHeight="1">
      <c r="A96" s="13">
        <v>89</v>
      </c>
      <c r="B96" s="46"/>
      <c r="C96" s="46"/>
      <c r="D96" s="46"/>
      <c r="E96" s="46"/>
      <c r="F96" s="46"/>
      <c r="G96" s="2" t="s">
        <v>224</v>
      </c>
      <c r="H96" s="8" t="s">
        <v>54</v>
      </c>
      <c r="I96" s="89" t="s">
        <v>124</v>
      </c>
      <c r="J96" s="4" t="s">
        <v>2</v>
      </c>
      <c r="K96" s="54">
        <v>1.2</v>
      </c>
      <c r="L96" s="4" t="s">
        <v>417</v>
      </c>
      <c r="M96" s="4" t="s">
        <v>125</v>
      </c>
      <c r="N96" s="4" t="s">
        <v>777</v>
      </c>
      <c r="O96" s="6">
        <v>44004</v>
      </c>
      <c r="P96" s="8">
        <v>2020</v>
      </c>
      <c r="Q96" s="6" t="s">
        <v>1644</v>
      </c>
      <c r="R96" s="6"/>
      <c r="S96" s="6"/>
      <c r="T96" s="6"/>
      <c r="U96" s="6">
        <v>44734</v>
      </c>
      <c r="V96" s="6"/>
      <c r="W96" s="6"/>
      <c r="X96" s="6"/>
      <c r="Y96" s="6"/>
      <c r="Z96" s="6">
        <v>45830</v>
      </c>
      <c r="AA96" s="6"/>
      <c r="AB96" s="6"/>
      <c r="AC96" s="6"/>
      <c r="AD96" s="6"/>
      <c r="AE96" s="158"/>
      <c r="AF96" s="154"/>
      <c r="AG96" s="157"/>
      <c r="AH96" s="155"/>
      <c r="AI96" s="33"/>
      <c r="AJ96" s="13"/>
      <c r="AK96" s="52"/>
      <c r="AL96" s="8" t="s">
        <v>199</v>
      </c>
      <c r="AM96" s="19"/>
    </row>
    <row r="97" spans="1:72" s="3" customFormat="1" ht="56">
      <c r="A97" s="13">
        <v>90</v>
      </c>
      <c r="B97" s="8"/>
      <c r="C97" s="8"/>
      <c r="D97" s="8"/>
      <c r="E97" s="61" t="s">
        <v>919</v>
      </c>
      <c r="F97" s="2" t="s">
        <v>227</v>
      </c>
      <c r="G97" s="2" t="s">
        <v>224</v>
      </c>
      <c r="H97" s="8" t="s">
        <v>54</v>
      </c>
      <c r="I97" s="82" t="s">
        <v>811</v>
      </c>
      <c r="J97" s="4" t="s">
        <v>102</v>
      </c>
      <c r="K97" s="47">
        <v>3.3</v>
      </c>
      <c r="L97" s="4" t="s">
        <v>419</v>
      </c>
      <c r="M97" s="8" t="s">
        <v>172</v>
      </c>
      <c r="N97" s="4" t="s">
        <v>731</v>
      </c>
      <c r="O97" s="52">
        <v>44110</v>
      </c>
      <c r="P97" s="19">
        <v>2020</v>
      </c>
      <c r="Q97" s="6" t="s">
        <v>1644</v>
      </c>
      <c r="R97" s="6"/>
      <c r="S97" s="6">
        <v>46301</v>
      </c>
      <c r="T97" s="6">
        <v>45936</v>
      </c>
      <c r="U97" s="6">
        <v>45571</v>
      </c>
      <c r="V97" s="6"/>
      <c r="W97" s="6"/>
      <c r="X97" s="6">
        <v>45936</v>
      </c>
      <c r="Y97" s="6"/>
      <c r="Z97" s="6">
        <v>45936</v>
      </c>
      <c r="AA97" s="6"/>
      <c r="AB97" s="6"/>
      <c r="AC97" s="6"/>
      <c r="AD97" s="6"/>
      <c r="AE97" s="158"/>
      <c r="AF97" s="154"/>
      <c r="AG97" s="155"/>
      <c r="AH97" s="155"/>
      <c r="AI97" s="33"/>
      <c r="AJ97" s="13"/>
      <c r="AK97" s="52"/>
      <c r="AL97" s="8" t="s">
        <v>199</v>
      </c>
      <c r="AM97" s="8" t="s">
        <v>145</v>
      </c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</row>
    <row r="98" spans="1:72" s="3" customFormat="1" ht="28">
      <c r="A98" s="13">
        <v>91</v>
      </c>
      <c r="B98" s="43"/>
      <c r="C98" s="43"/>
      <c r="D98" s="43"/>
      <c r="E98" s="61" t="s">
        <v>926</v>
      </c>
      <c r="F98" s="2" t="s">
        <v>227</v>
      </c>
      <c r="G98" s="2" t="s">
        <v>224</v>
      </c>
      <c r="H98" s="46" t="s">
        <v>225</v>
      </c>
      <c r="I98" s="90" t="s">
        <v>228</v>
      </c>
      <c r="J98" s="41" t="s">
        <v>2</v>
      </c>
      <c r="K98" s="42">
        <v>2</v>
      </c>
      <c r="L98" s="41" t="s">
        <v>497</v>
      </c>
      <c r="M98" s="41" t="s">
        <v>101</v>
      </c>
      <c r="N98" s="34" t="s">
        <v>598</v>
      </c>
      <c r="O98" s="6">
        <v>44526</v>
      </c>
      <c r="P98" s="8">
        <v>2021</v>
      </c>
      <c r="Q98" s="6" t="s">
        <v>1644</v>
      </c>
      <c r="R98" s="6"/>
      <c r="S98" s="6"/>
      <c r="T98" s="6"/>
      <c r="U98" s="6">
        <v>45256</v>
      </c>
      <c r="V98" s="6"/>
      <c r="W98" s="6">
        <v>46717</v>
      </c>
      <c r="X98" s="6"/>
      <c r="Y98" s="6"/>
      <c r="Z98" s="6">
        <v>46352</v>
      </c>
      <c r="AA98" s="6"/>
      <c r="AB98" s="6"/>
      <c r="AC98" s="6"/>
      <c r="AD98" s="6"/>
      <c r="AE98" s="153"/>
      <c r="AF98" s="156"/>
      <c r="AG98" s="155"/>
      <c r="AH98" s="155"/>
      <c r="AI98" s="33"/>
      <c r="AJ98" s="33"/>
      <c r="AK98" s="52"/>
      <c r="AL98" s="4" t="s">
        <v>1638</v>
      </c>
      <c r="AM98" s="8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</row>
    <row r="99" spans="1:72" s="3" customFormat="1" ht="28">
      <c r="A99" s="13">
        <v>92</v>
      </c>
      <c r="B99" s="46"/>
      <c r="C99" s="46"/>
      <c r="D99" s="46"/>
      <c r="E99" s="61" t="s">
        <v>928</v>
      </c>
      <c r="F99" s="2" t="s">
        <v>227</v>
      </c>
      <c r="G99" s="2" t="s">
        <v>224</v>
      </c>
      <c r="H99" s="2" t="s">
        <v>28</v>
      </c>
      <c r="I99" s="90" t="s">
        <v>231</v>
      </c>
      <c r="J99" s="41" t="s">
        <v>102</v>
      </c>
      <c r="K99" s="42">
        <v>2</v>
      </c>
      <c r="L99" s="41" t="s">
        <v>338</v>
      </c>
      <c r="M99" s="8" t="s">
        <v>172</v>
      </c>
      <c r="N99" s="34" t="s">
        <v>593</v>
      </c>
      <c r="O99" s="6">
        <v>44431</v>
      </c>
      <c r="P99" s="8">
        <v>2021</v>
      </c>
      <c r="Q99" s="6" t="s">
        <v>1644</v>
      </c>
      <c r="R99" s="6"/>
      <c r="S99" s="6"/>
      <c r="T99" s="6"/>
      <c r="U99" s="6">
        <v>45892</v>
      </c>
      <c r="V99" s="6"/>
      <c r="W99" s="6"/>
      <c r="X99" s="6"/>
      <c r="Y99" s="6"/>
      <c r="Z99" s="6">
        <v>46257</v>
      </c>
      <c r="AA99" s="6"/>
      <c r="AB99" s="6">
        <v>44796</v>
      </c>
      <c r="AC99" s="6"/>
      <c r="AD99" s="6"/>
      <c r="AE99" s="153"/>
      <c r="AF99" s="156"/>
      <c r="AG99" s="155"/>
      <c r="AH99" s="155"/>
      <c r="AI99" s="33"/>
      <c r="AJ99" s="33"/>
      <c r="AK99" s="4"/>
      <c r="AL99" s="8" t="s">
        <v>171</v>
      </c>
      <c r="AM99" s="19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</row>
    <row r="100" spans="1:72" s="3" customFormat="1" ht="56">
      <c r="A100" s="13">
        <v>93</v>
      </c>
      <c r="B100" s="43" t="s">
        <v>815</v>
      </c>
      <c r="C100" s="43"/>
      <c r="D100" s="43"/>
      <c r="E100" s="61" t="s">
        <v>929</v>
      </c>
      <c r="F100" s="2" t="s">
        <v>227</v>
      </c>
      <c r="G100" s="2" t="s">
        <v>224</v>
      </c>
      <c r="H100" s="2" t="s">
        <v>28</v>
      </c>
      <c r="I100" s="90" t="s">
        <v>229</v>
      </c>
      <c r="J100" s="8" t="s">
        <v>102</v>
      </c>
      <c r="K100" s="44">
        <v>2.8690000000000002</v>
      </c>
      <c r="L100" s="41" t="s">
        <v>498</v>
      </c>
      <c r="M100" s="8" t="s">
        <v>172</v>
      </c>
      <c r="N100" s="34" t="s">
        <v>594</v>
      </c>
      <c r="O100" s="6">
        <v>44512</v>
      </c>
      <c r="P100" s="8">
        <v>2021</v>
      </c>
      <c r="Q100" s="6" t="s">
        <v>1644</v>
      </c>
      <c r="R100" s="6"/>
      <c r="S100" s="6"/>
      <c r="T100" s="6"/>
      <c r="U100" s="6">
        <v>45973</v>
      </c>
      <c r="V100" s="6"/>
      <c r="W100" s="6">
        <v>46703</v>
      </c>
      <c r="X100" s="6"/>
      <c r="Y100" s="6"/>
      <c r="Z100" s="6">
        <v>46338</v>
      </c>
      <c r="AA100" s="6"/>
      <c r="AB100" s="6">
        <v>44693</v>
      </c>
      <c r="AC100" s="6"/>
      <c r="AD100" s="6">
        <v>47434</v>
      </c>
      <c r="AE100" s="153"/>
      <c r="AF100" s="156"/>
      <c r="AG100" s="155"/>
      <c r="AH100" s="155"/>
      <c r="AI100" s="33"/>
      <c r="AJ100" s="33"/>
      <c r="AK100" s="4"/>
      <c r="AL100" s="8" t="s">
        <v>171</v>
      </c>
      <c r="AM100" s="19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</row>
    <row r="101" spans="1:72" s="51" customFormat="1" ht="40.5" customHeight="1">
      <c r="A101" s="13">
        <v>94</v>
      </c>
      <c r="B101" s="8"/>
      <c r="C101" s="8"/>
      <c r="D101" s="8"/>
      <c r="E101" s="61" t="s">
        <v>933</v>
      </c>
      <c r="F101" s="2" t="s">
        <v>227</v>
      </c>
      <c r="G101" s="2" t="s">
        <v>224</v>
      </c>
      <c r="H101" s="46" t="s">
        <v>13</v>
      </c>
      <c r="I101" s="82" t="s">
        <v>232</v>
      </c>
      <c r="J101" s="41" t="s">
        <v>2</v>
      </c>
      <c r="K101" s="14">
        <v>0.67</v>
      </c>
      <c r="L101" s="8" t="s">
        <v>183</v>
      </c>
      <c r="M101" s="1" t="s">
        <v>182</v>
      </c>
      <c r="N101" s="34" t="s">
        <v>602</v>
      </c>
      <c r="O101" s="6">
        <v>44400</v>
      </c>
      <c r="P101" s="8">
        <v>2021</v>
      </c>
      <c r="Q101" s="6" t="s">
        <v>1644</v>
      </c>
      <c r="R101" s="6"/>
      <c r="S101" s="6"/>
      <c r="T101" s="6"/>
      <c r="U101" s="6">
        <v>45130</v>
      </c>
      <c r="V101" s="6"/>
      <c r="W101" s="6"/>
      <c r="X101" s="6"/>
      <c r="Y101" s="6"/>
      <c r="Z101" s="6"/>
      <c r="AA101" s="6"/>
      <c r="AB101" s="6">
        <v>46226</v>
      </c>
      <c r="AC101" s="6"/>
      <c r="AD101" s="6"/>
      <c r="AE101" s="158"/>
      <c r="AF101" s="154"/>
      <c r="AG101" s="155"/>
      <c r="AH101" s="155"/>
      <c r="AI101" s="33"/>
      <c r="AJ101" s="33"/>
      <c r="AK101" s="4"/>
      <c r="AL101" s="8" t="s">
        <v>49</v>
      </c>
      <c r="AM101" s="8"/>
    </row>
    <row r="102" spans="1:72" s="51" customFormat="1" ht="34.5" customHeight="1">
      <c r="A102" s="13">
        <v>95</v>
      </c>
      <c r="B102" s="8"/>
      <c r="C102" s="8"/>
      <c r="D102" s="8"/>
      <c r="E102" s="61" t="s">
        <v>932</v>
      </c>
      <c r="F102" s="2" t="s">
        <v>227</v>
      </c>
      <c r="G102" s="2" t="s">
        <v>224</v>
      </c>
      <c r="H102" s="46" t="s">
        <v>13</v>
      </c>
      <c r="I102" s="90" t="s">
        <v>233</v>
      </c>
      <c r="J102" s="8" t="s">
        <v>180</v>
      </c>
      <c r="K102" s="14">
        <v>2.2999999999999998</v>
      </c>
      <c r="L102" s="8" t="s">
        <v>181</v>
      </c>
      <c r="M102" s="8" t="s">
        <v>172</v>
      </c>
      <c r="N102" s="34" t="s">
        <v>601</v>
      </c>
      <c r="O102" s="6">
        <v>44483</v>
      </c>
      <c r="P102" s="8">
        <v>2021</v>
      </c>
      <c r="Q102" s="6" t="s">
        <v>1644</v>
      </c>
      <c r="R102" s="6"/>
      <c r="S102" s="6"/>
      <c r="T102" s="6"/>
      <c r="U102" s="6">
        <v>45944</v>
      </c>
      <c r="V102" s="6"/>
      <c r="W102" s="6">
        <v>46674</v>
      </c>
      <c r="X102" s="6">
        <v>46309</v>
      </c>
      <c r="Y102" s="6"/>
      <c r="Z102" s="6">
        <v>46309</v>
      </c>
      <c r="AA102" s="6"/>
      <c r="AB102" s="6">
        <v>44665</v>
      </c>
      <c r="AC102" s="6"/>
      <c r="AD102" s="6"/>
      <c r="AE102" s="158"/>
      <c r="AF102" s="154"/>
      <c r="AG102" s="155"/>
      <c r="AH102" s="155"/>
      <c r="AI102" s="33"/>
      <c r="AJ102" s="33"/>
      <c r="AK102" s="4"/>
      <c r="AL102" s="8" t="s">
        <v>49</v>
      </c>
      <c r="AM102" s="8"/>
    </row>
    <row r="103" spans="1:72" s="3" customFormat="1" ht="30" customHeight="1">
      <c r="A103" s="13">
        <v>96</v>
      </c>
      <c r="B103" s="8"/>
      <c r="C103" s="8"/>
      <c r="D103" s="8"/>
      <c r="E103" s="61" t="s">
        <v>934</v>
      </c>
      <c r="F103" s="2" t="s">
        <v>227</v>
      </c>
      <c r="G103" s="2" t="s">
        <v>224</v>
      </c>
      <c r="H103" s="46" t="s">
        <v>13</v>
      </c>
      <c r="I103" s="82" t="s">
        <v>1324</v>
      </c>
      <c r="J103" s="41" t="s">
        <v>2</v>
      </c>
      <c r="K103" s="14">
        <v>3</v>
      </c>
      <c r="L103" s="8" t="s">
        <v>185</v>
      </c>
      <c r="M103" s="1" t="s">
        <v>184</v>
      </c>
      <c r="N103" s="34" t="s">
        <v>603</v>
      </c>
      <c r="O103" s="6">
        <v>44512</v>
      </c>
      <c r="P103" s="8">
        <v>2021</v>
      </c>
      <c r="Q103" s="6" t="s">
        <v>1644</v>
      </c>
      <c r="R103" s="6"/>
      <c r="S103" s="6"/>
      <c r="T103" s="6"/>
      <c r="U103" s="6">
        <v>45242</v>
      </c>
      <c r="V103" s="6"/>
      <c r="W103" s="6"/>
      <c r="X103" s="6"/>
      <c r="Y103" s="6"/>
      <c r="Z103" s="6"/>
      <c r="AA103" s="6"/>
      <c r="AB103" s="6">
        <v>46338</v>
      </c>
      <c r="AC103" s="6"/>
      <c r="AD103" s="6"/>
      <c r="AE103" s="158"/>
      <c r="AF103" s="154"/>
      <c r="AG103" s="155"/>
      <c r="AH103" s="155"/>
      <c r="AI103" s="33"/>
      <c r="AJ103" s="33"/>
      <c r="AK103" s="4"/>
      <c r="AL103" s="8" t="s">
        <v>49</v>
      </c>
      <c r="AM103" s="8"/>
    </row>
    <row r="104" spans="1:72" s="3" customFormat="1" ht="30" customHeight="1">
      <c r="A104" s="13">
        <v>97</v>
      </c>
      <c r="B104" s="8"/>
      <c r="C104" s="8"/>
      <c r="D104" s="8"/>
      <c r="E104" s="61" t="s">
        <v>938</v>
      </c>
      <c r="F104" s="2" t="s">
        <v>227</v>
      </c>
      <c r="G104" s="2" t="s">
        <v>224</v>
      </c>
      <c r="H104" s="8" t="s">
        <v>29</v>
      </c>
      <c r="I104" s="82" t="s">
        <v>275</v>
      </c>
      <c r="J104" s="41" t="s">
        <v>2</v>
      </c>
      <c r="K104" s="14">
        <v>1</v>
      </c>
      <c r="L104" s="124" t="s">
        <v>819</v>
      </c>
      <c r="M104" s="8" t="s">
        <v>172</v>
      </c>
      <c r="N104" s="34" t="s">
        <v>593</v>
      </c>
      <c r="O104" s="6">
        <v>44376</v>
      </c>
      <c r="P104" s="8">
        <v>2021</v>
      </c>
      <c r="Q104" s="6" t="s">
        <v>1644</v>
      </c>
      <c r="R104" s="6"/>
      <c r="S104" s="6"/>
      <c r="T104" s="6"/>
      <c r="U104" s="6">
        <v>45106</v>
      </c>
      <c r="V104" s="6"/>
      <c r="W104" s="6"/>
      <c r="X104" s="6"/>
      <c r="Y104" s="6"/>
      <c r="Z104" s="6">
        <v>46202</v>
      </c>
      <c r="AA104" s="6"/>
      <c r="AB104" s="6"/>
      <c r="AC104" s="6"/>
      <c r="AD104" s="6"/>
      <c r="AE104" s="153"/>
      <c r="AF104" s="156"/>
      <c r="AG104" s="155"/>
      <c r="AH104" s="155"/>
      <c r="AI104" s="33"/>
      <c r="AJ104" s="33"/>
      <c r="AK104" s="4"/>
      <c r="AL104" s="4" t="s">
        <v>179</v>
      </c>
      <c r="AM104" s="8"/>
    </row>
    <row r="105" spans="1:72" s="3" customFormat="1" ht="30" customHeight="1">
      <c r="A105" s="13">
        <v>98</v>
      </c>
      <c r="B105" s="8"/>
      <c r="C105" s="8"/>
      <c r="D105" s="8"/>
      <c r="E105" s="61" t="s">
        <v>937</v>
      </c>
      <c r="F105" s="2" t="s">
        <v>227</v>
      </c>
      <c r="G105" s="2" t="s">
        <v>224</v>
      </c>
      <c r="H105" s="8" t="s">
        <v>29</v>
      </c>
      <c r="I105" s="82" t="s">
        <v>157</v>
      </c>
      <c r="J105" s="8" t="s">
        <v>102</v>
      </c>
      <c r="K105" s="14">
        <v>2</v>
      </c>
      <c r="L105" s="8" t="s">
        <v>344</v>
      </c>
      <c r="M105" s="8" t="s">
        <v>172</v>
      </c>
      <c r="N105" s="34" t="s">
        <v>593</v>
      </c>
      <c r="O105" s="6">
        <v>44498</v>
      </c>
      <c r="P105" s="8">
        <v>2021</v>
      </c>
      <c r="Q105" s="6" t="s">
        <v>1644</v>
      </c>
      <c r="R105" s="6"/>
      <c r="S105" s="6"/>
      <c r="T105" s="6"/>
      <c r="U105" s="6">
        <v>45959</v>
      </c>
      <c r="V105" s="6"/>
      <c r="W105" s="6">
        <v>46689</v>
      </c>
      <c r="X105" s="6"/>
      <c r="Y105" s="6"/>
      <c r="Z105" s="6">
        <v>46324</v>
      </c>
      <c r="AA105" s="6"/>
      <c r="AB105" s="6">
        <v>44863</v>
      </c>
      <c r="AC105" s="6"/>
      <c r="AD105" s="6"/>
      <c r="AE105" s="153"/>
      <c r="AF105" s="156"/>
      <c r="AG105" s="155"/>
      <c r="AH105" s="155"/>
      <c r="AI105" s="33"/>
      <c r="AJ105" s="33"/>
      <c r="AK105" s="4"/>
      <c r="AL105" s="4" t="s">
        <v>179</v>
      </c>
      <c r="AM105" s="8"/>
    </row>
    <row r="106" spans="1:72" s="3" customFormat="1" ht="30" customHeight="1">
      <c r="A106" s="13">
        <v>99</v>
      </c>
      <c r="B106" s="8"/>
      <c r="C106" s="8"/>
      <c r="D106" s="8"/>
      <c r="E106" s="61" t="s">
        <v>942</v>
      </c>
      <c r="F106" s="2" t="s">
        <v>227</v>
      </c>
      <c r="G106" s="2" t="s">
        <v>224</v>
      </c>
      <c r="H106" s="8" t="s">
        <v>5</v>
      </c>
      <c r="I106" s="89" t="s">
        <v>276</v>
      </c>
      <c r="J106" s="41" t="s">
        <v>2</v>
      </c>
      <c r="K106" s="14">
        <v>3.9809999999999999</v>
      </c>
      <c r="L106" s="8" t="s">
        <v>492</v>
      </c>
      <c r="M106" s="8" t="s">
        <v>172</v>
      </c>
      <c r="N106" s="46" t="s">
        <v>608</v>
      </c>
      <c r="O106" s="6">
        <v>44490</v>
      </c>
      <c r="P106" s="8">
        <v>2021</v>
      </c>
      <c r="Q106" s="6" t="s">
        <v>1644</v>
      </c>
      <c r="R106" s="6"/>
      <c r="S106" s="6"/>
      <c r="T106" s="6"/>
      <c r="U106" s="6">
        <v>45220</v>
      </c>
      <c r="V106" s="6"/>
      <c r="W106" s="6"/>
      <c r="X106" s="6"/>
      <c r="Y106" s="6"/>
      <c r="Z106" s="6">
        <v>46316</v>
      </c>
      <c r="AA106" s="6"/>
      <c r="AB106" s="6"/>
      <c r="AC106" s="6"/>
      <c r="AD106" s="6"/>
      <c r="AE106" s="153"/>
      <c r="AF106" s="156"/>
      <c r="AG106" s="155"/>
      <c r="AH106" s="155"/>
      <c r="AI106" s="33"/>
      <c r="AJ106" s="33"/>
      <c r="AK106" s="4"/>
      <c r="AL106" s="8" t="s">
        <v>1639</v>
      </c>
      <c r="AM106" s="8"/>
    </row>
    <row r="107" spans="1:72" s="3" customFormat="1" ht="88.5" customHeight="1">
      <c r="A107" s="13">
        <v>100</v>
      </c>
      <c r="B107" s="8"/>
      <c r="C107" s="8"/>
      <c r="D107" s="8"/>
      <c r="E107" s="8"/>
      <c r="F107" s="8"/>
      <c r="G107" s="2" t="s">
        <v>224</v>
      </c>
      <c r="H107" s="8" t="s">
        <v>5</v>
      </c>
      <c r="I107" s="89" t="s">
        <v>263</v>
      </c>
      <c r="J107" s="41" t="s">
        <v>2</v>
      </c>
      <c r="K107" s="14">
        <v>3.5</v>
      </c>
      <c r="L107" s="8" t="s">
        <v>347</v>
      </c>
      <c r="M107" s="8" t="s">
        <v>140</v>
      </c>
      <c r="N107" s="8" t="s">
        <v>609</v>
      </c>
      <c r="O107" s="6">
        <v>44519</v>
      </c>
      <c r="P107" s="8">
        <v>2021</v>
      </c>
      <c r="Q107" s="6" t="s">
        <v>1644</v>
      </c>
      <c r="R107" s="6"/>
      <c r="S107" s="6"/>
      <c r="T107" s="6"/>
      <c r="U107" s="6">
        <v>45249</v>
      </c>
      <c r="V107" s="6"/>
      <c r="W107" s="6">
        <v>46710</v>
      </c>
      <c r="X107" s="6"/>
      <c r="Y107" s="6"/>
      <c r="Z107" s="6">
        <v>46345</v>
      </c>
      <c r="AA107" s="6"/>
      <c r="AB107" s="6"/>
      <c r="AC107" s="6"/>
      <c r="AD107" s="6"/>
      <c r="AE107" s="153"/>
      <c r="AF107" s="156"/>
      <c r="AG107" s="155"/>
      <c r="AH107" s="155"/>
      <c r="AI107" s="33"/>
      <c r="AJ107" s="13"/>
      <c r="AK107" s="7"/>
      <c r="AL107" s="8" t="s">
        <v>1639</v>
      </c>
      <c r="AM107" s="8"/>
    </row>
    <row r="108" spans="1:72" s="3" customFormat="1" ht="90" customHeight="1">
      <c r="A108" s="13">
        <v>101</v>
      </c>
      <c r="B108" s="8"/>
      <c r="C108" s="8"/>
      <c r="D108" s="8"/>
      <c r="E108" s="61" t="s">
        <v>942</v>
      </c>
      <c r="F108" s="2" t="s">
        <v>227</v>
      </c>
      <c r="G108" s="2" t="s">
        <v>224</v>
      </c>
      <c r="H108" s="8" t="s">
        <v>5</v>
      </c>
      <c r="I108" s="89" t="s">
        <v>276</v>
      </c>
      <c r="J108" s="41" t="s">
        <v>2</v>
      </c>
      <c r="K108" s="14">
        <v>3.35</v>
      </c>
      <c r="L108" s="8" t="s">
        <v>346</v>
      </c>
      <c r="M108" s="41" t="s">
        <v>101</v>
      </c>
      <c r="N108" s="46" t="s">
        <v>598</v>
      </c>
      <c r="O108" s="6">
        <v>44560</v>
      </c>
      <c r="P108" s="8">
        <v>2021</v>
      </c>
      <c r="Q108" s="6" t="s">
        <v>1644</v>
      </c>
      <c r="R108" s="6"/>
      <c r="S108" s="6"/>
      <c r="T108" s="6"/>
      <c r="U108" s="6">
        <v>45290</v>
      </c>
      <c r="V108" s="6"/>
      <c r="W108" s="6"/>
      <c r="X108" s="6"/>
      <c r="Y108" s="6"/>
      <c r="Z108" s="6">
        <v>46386</v>
      </c>
      <c r="AA108" s="6"/>
      <c r="AB108" s="6"/>
      <c r="AC108" s="6"/>
      <c r="AD108" s="6"/>
      <c r="AE108" s="153"/>
      <c r="AF108" s="156"/>
      <c r="AG108" s="155"/>
      <c r="AH108" s="155"/>
      <c r="AI108" s="33"/>
      <c r="AJ108" s="33"/>
      <c r="AK108" s="4"/>
      <c r="AL108" s="8" t="s">
        <v>1639</v>
      </c>
      <c r="AM108" s="8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</row>
    <row r="109" spans="1:72" s="3" customFormat="1" ht="28">
      <c r="A109" s="13">
        <v>102</v>
      </c>
      <c r="B109" s="8"/>
      <c r="C109" s="8"/>
      <c r="D109" s="8"/>
      <c r="E109" s="61" t="s">
        <v>946</v>
      </c>
      <c r="F109" s="2" t="s">
        <v>227</v>
      </c>
      <c r="G109" s="2" t="s">
        <v>224</v>
      </c>
      <c r="H109" s="8" t="s">
        <v>6</v>
      </c>
      <c r="I109" s="89" t="s">
        <v>276</v>
      </c>
      <c r="J109" s="8" t="s">
        <v>102</v>
      </c>
      <c r="K109" s="14">
        <v>7</v>
      </c>
      <c r="L109" s="8" t="s">
        <v>350</v>
      </c>
      <c r="M109" s="13" t="s">
        <v>19</v>
      </c>
      <c r="N109" s="34" t="s">
        <v>612</v>
      </c>
      <c r="O109" s="6">
        <v>44501</v>
      </c>
      <c r="P109" s="8">
        <v>2021</v>
      </c>
      <c r="Q109" s="6" t="s">
        <v>1644</v>
      </c>
      <c r="R109" s="6"/>
      <c r="S109" s="6"/>
      <c r="T109" s="6"/>
      <c r="U109" s="6">
        <v>45962</v>
      </c>
      <c r="V109" s="6"/>
      <c r="W109" s="6"/>
      <c r="X109" s="6"/>
      <c r="Y109" s="6"/>
      <c r="Z109" s="6">
        <v>46327</v>
      </c>
      <c r="AA109" s="6"/>
      <c r="AB109" s="6">
        <v>44682</v>
      </c>
      <c r="AC109" s="6"/>
      <c r="AD109" s="6"/>
      <c r="AE109" s="153"/>
      <c r="AF109" s="156"/>
      <c r="AG109" s="155"/>
      <c r="AH109" s="155"/>
      <c r="AI109" s="33"/>
      <c r="AJ109" s="33"/>
      <c r="AK109" s="4"/>
      <c r="AL109" s="8" t="s">
        <v>1639</v>
      </c>
      <c r="AM109" s="8"/>
    </row>
    <row r="110" spans="1:72" s="3" customFormat="1" ht="34.5" customHeight="1">
      <c r="A110" s="13">
        <v>103</v>
      </c>
      <c r="B110" s="8"/>
      <c r="C110" s="8"/>
      <c r="D110" s="8"/>
      <c r="E110" s="8"/>
      <c r="F110" s="8"/>
      <c r="G110" s="2" t="s">
        <v>224</v>
      </c>
      <c r="H110" s="8" t="s">
        <v>6</v>
      </c>
      <c r="I110" s="82" t="s">
        <v>104</v>
      </c>
      <c r="J110" s="8" t="s">
        <v>2</v>
      </c>
      <c r="K110" s="45">
        <v>3.4</v>
      </c>
      <c r="L110" s="8" t="s">
        <v>352</v>
      </c>
      <c r="M110" s="1" t="s">
        <v>184</v>
      </c>
      <c r="N110" s="46" t="s">
        <v>614</v>
      </c>
      <c r="O110" s="6">
        <v>44544</v>
      </c>
      <c r="P110" s="8">
        <v>2021</v>
      </c>
      <c r="Q110" s="6" t="s">
        <v>1644</v>
      </c>
      <c r="R110" s="6"/>
      <c r="S110" s="6"/>
      <c r="T110" s="6"/>
      <c r="U110" s="6">
        <v>45274</v>
      </c>
      <c r="V110" s="6"/>
      <c r="W110" s="6">
        <v>46735</v>
      </c>
      <c r="X110" s="6"/>
      <c r="Y110" s="6"/>
      <c r="Z110" s="6">
        <v>46370</v>
      </c>
      <c r="AA110" s="6"/>
      <c r="AB110" s="6"/>
      <c r="AC110" s="6"/>
      <c r="AD110" s="6"/>
      <c r="AE110" s="153"/>
      <c r="AF110" s="156"/>
      <c r="AG110" s="155"/>
      <c r="AH110" s="155"/>
      <c r="AI110" s="33"/>
      <c r="AJ110" s="33"/>
      <c r="AK110" s="4"/>
      <c r="AL110" s="8" t="s">
        <v>1639</v>
      </c>
      <c r="AM110" s="8"/>
    </row>
    <row r="111" spans="1:72" s="3" customFormat="1" ht="28">
      <c r="A111" s="13">
        <v>104</v>
      </c>
      <c r="B111" s="46"/>
      <c r="C111" s="46"/>
      <c r="D111" s="46"/>
      <c r="E111" s="61" t="s">
        <v>950</v>
      </c>
      <c r="F111" s="2" t="s">
        <v>227</v>
      </c>
      <c r="G111" s="2" t="s">
        <v>224</v>
      </c>
      <c r="H111" s="8" t="s">
        <v>30</v>
      </c>
      <c r="I111" s="82" t="s">
        <v>279</v>
      </c>
      <c r="J111" s="41" t="s">
        <v>2</v>
      </c>
      <c r="K111" s="14">
        <v>8.5</v>
      </c>
      <c r="L111" s="8" t="s">
        <v>186</v>
      </c>
      <c r="M111" s="8" t="s">
        <v>172</v>
      </c>
      <c r="N111" s="34" t="s">
        <v>601</v>
      </c>
      <c r="O111" s="6">
        <v>44498</v>
      </c>
      <c r="P111" s="8">
        <v>2021</v>
      </c>
      <c r="Q111" s="6" t="s">
        <v>1644</v>
      </c>
      <c r="R111" s="6"/>
      <c r="S111" s="6"/>
      <c r="T111" s="6"/>
      <c r="U111" s="6">
        <v>45228</v>
      </c>
      <c r="V111" s="6"/>
      <c r="W111" s="6"/>
      <c r="X111" s="6"/>
      <c r="Y111" s="6"/>
      <c r="Z111" s="6">
        <v>46324</v>
      </c>
      <c r="AA111" s="6"/>
      <c r="AB111" s="6"/>
      <c r="AC111" s="6"/>
      <c r="AD111" s="6"/>
      <c r="AE111" s="158"/>
      <c r="AF111" s="154"/>
      <c r="AG111" s="155"/>
      <c r="AH111" s="155"/>
      <c r="AI111" s="33"/>
      <c r="AJ111" s="33"/>
      <c r="AK111" s="4"/>
      <c r="AL111" s="8" t="s">
        <v>1640</v>
      </c>
      <c r="AM111" s="19"/>
    </row>
    <row r="112" spans="1:72" s="3" customFormat="1" ht="39" customHeight="1">
      <c r="A112" s="13">
        <v>105</v>
      </c>
      <c r="B112" s="2" t="s">
        <v>815</v>
      </c>
      <c r="C112" s="2"/>
      <c r="D112" s="2"/>
      <c r="E112" s="61" t="s">
        <v>954</v>
      </c>
      <c r="F112" s="2" t="s">
        <v>227</v>
      </c>
      <c r="G112" s="2" t="s">
        <v>224</v>
      </c>
      <c r="H112" s="19" t="s">
        <v>31</v>
      </c>
      <c r="I112" s="82" t="s">
        <v>254</v>
      </c>
      <c r="J112" s="41" t="s">
        <v>102</v>
      </c>
      <c r="K112" s="14">
        <v>4.5</v>
      </c>
      <c r="L112" s="8" t="s">
        <v>820</v>
      </c>
      <c r="M112" s="8" t="s">
        <v>172</v>
      </c>
      <c r="N112" s="34" t="s">
        <v>621</v>
      </c>
      <c r="O112" s="6">
        <v>44560</v>
      </c>
      <c r="P112" s="8">
        <v>2021</v>
      </c>
      <c r="Q112" s="6" t="s">
        <v>1644</v>
      </c>
      <c r="R112" s="6"/>
      <c r="S112" s="6"/>
      <c r="T112" s="6"/>
      <c r="U112" s="6">
        <v>46021</v>
      </c>
      <c r="V112" s="6"/>
      <c r="W112" s="6"/>
      <c r="X112" s="6">
        <v>46386</v>
      </c>
      <c r="Y112" s="6"/>
      <c r="Z112" s="6"/>
      <c r="AA112" s="6"/>
      <c r="AB112" s="6">
        <v>44742</v>
      </c>
      <c r="AC112" s="6"/>
      <c r="AD112" s="6"/>
      <c r="AE112" s="158"/>
      <c r="AF112" s="154"/>
      <c r="AG112" s="155"/>
      <c r="AH112" s="155"/>
      <c r="AI112" s="33"/>
      <c r="AJ112" s="33"/>
      <c r="AK112" s="4"/>
      <c r="AL112" s="8" t="s">
        <v>80</v>
      </c>
      <c r="AM112" s="8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</row>
    <row r="113" spans="1:72" s="3" customFormat="1" ht="39" customHeight="1">
      <c r="A113" s="13">
        <v>106</v>
      </c>
      <c r="B113" s="8"/>
      <c r="C113" s="8"/>
      <c r="D113" s="8"/>
      <c r="E113" s="61" t="s">
        <v>959</v>
      </c>
      <c r="F113" s="2" t="s">
        <v>227</v>
      </c>
      <c r="G113" s="2" t="s">
        <v>224</v>
      </c>
      <c r="H113" s="8" t="s">
        <v>7</v>
      </c>
      <c r="I113" s="82" t="s">
        <v>106</v>
      </c>
      <c r="J113" s="8" t="s">
        <v>2</v>
      </c>
      <c r="K113" s="14">
        <v>1.2</v>
      </c>
      <c r="L113" s="8" t="s">
        <v>376</v>
      </c>
      <c r="M113" s="1" t="s">
        <v>27</v>
      </c>
      <c r="N113" s="34" t="s">
        <v>649</v>
      </c>
      <c r="O113" s="6">
        <v>44434</v>
      </c>
      <c r="P113" s="8">
        <v>2021</v>
      </c>
      <c r="Q113" s="6" t="s">
        <v>1644</v>
      </c>
      <c r="R113" s="6"/>
      <c r="S113" s="6"/>
      <c r="T113" s="6"/>
      <c r="U113" s="6">
        <v>45164</v>
      </c>
      <c r="V113" s="6"/>
      <c r="W113" s="6"/>
      <c r="X113" s="6"/>
      <c r="Y113" s="6"/>
      <c r="Z113" s="6">
        <v>46260</v>
      </c>
      <c r="AA113" s="6"/>
      <c r="AB113" s="6"/>
      <c r="AC113" s="6"/>
      <c r="AD113" s="6"/>
      <c r="AE113" s="158"/>
      <c r="AF113" s="154"/>
      <c r="AG113" s="155"/>
      <c r="AH113" s="155"/>
      <c r="AI113" s="33"/>
      <c r="AJ113" s="33"/>
      <c r="AK113" s="4"/>
      <c r="AL113" s="8" t="s">
        <v>199</v>
      </c>
      <c r="AM113" s="8"/>
    </row>
    <row r="114" spans="1:72" s="3" customFormat="1" ht="51.75" customHeight="1">
      <c r="A114" s="13">
        <v>107</v>
      </c>
      <c r="B114" s="8"/>
      <c r="C114" s="8"/>
      <c r="D114" s="8"/>
      <c r="E114" s="61" t="s">
        <v>958</v>
      </c>
      <c r="F114" s="2" t="s">
        <v>227</v>
      </c>
      <c r="G114" s="2" t="s">
        <v>224</v>
      </c>
      <c r="H114" s="8" t="s">
        <v>7</v>
      </c>
      <c r="I114" s="82" t="s">
        <v>287</v>
      </c>
      <c r="J114" s="8" t="s">
        <v>190</v>
      </c>
      <c r="K114" s="14">
        <v>2.0009999999999999</v>
      </c>
      <c r="L114" s="8" t="s">
        <v>375</v>
      </c>
      <c r="M114" s="1" t="s">
        <v>193</v>
      </c>
      <c r="N114" s="34" t="s">
        <v>648</v>
      </c>
      <c r="O114" s="6">
        <v>44491</v>
      </c>
      <c r="P114" s="8">
        <v>2021</v>
      </c>
      <c r="Q114" s="6" t="s">
        <v>1644</v>
      </c>
      <c r="R114" s="6"/>
      <c r="S114" s="6"/>
      <c r="T114" s="6"/>
      <c r="U114" s="6">
        <v>45952</v>
      </c>
      <c r="V114" s="6"/>
      <c r="W114" s="6"/>
      <c r="X114" s="6"/>
      <c r="Y114" s="6"/>
      <c r="Z114" s="6">
        <v>46317</v>
      </c>
      <c r="AA114" s="6"/>
      <c r="AB114" s="6">
        <v>44856</v>
      </c>
      <c r="AC114" s="6"/>
      <c r="AD114" s="6"/>
      <c r="AE114" s="158"/>
      <c r="AF114" s="154"/>
      <c r="AG114" s="155"/>
      <c r="AH114" s="155"/>
      <c r="AI114" s="33"/>
      <c r="AJ114" s="33"/>
      <c r="AK114" s="4"/>
      <c r="AL114" s="8" t="s">
        <v>199</v>
      </c>
      <c r="AM114" s="8"/>
    </row>
    <row r="115" spans="1:72" s="3" customFormat="1" ht="39" customHeight="1">
      <c r="A115" s="13">
        <v>108</v>
      </c>
      <c r="B115" s="8"/>
      <c r="C115" s="8"/>
      <c r="D115" s="8"/>
      <c r="E115" s="61" t="s">
        <v>965</v>
      </c>
      <c r="F115" s="2" t="s">
        <v>227</v>
      </c>
      <c r="G115" s="2" t="s">
        <v>224</v>
      </c>
      <c r="H115" s="2" t="s">
        <v>57</v>
      </c>
      <c r="I115" s="82" t="s">
        <v>786</v>
      </c>
      <c r="J115" s="41" t="s">
        <v>2</v>
      </c>
      <c r="K115" s="14">
        <v>2</v>
      </c>
      <c r="L115" s="8" t="s">
        <v>388</v>
      </c>
      <c r="M115" s="1" t="s">
        <v>27</v>
      </c>
      <c r="N115" s="34" t="s">
        <v>669</v>
      </c>
      <c r="O115" s="6">
        <v>44370</v>
      </c>
      <c r="P115" s="8">
        <v>2021</v>
      </c>
      <c r="Q115" s="6" t="s">
        <v>1644</v>
      </c>
      <c r="R115" s="6"/>
      <c r="S115" s="6"/>
      <c r="T115" s="6"/>
      <c r="U115" s="6">
        <v>45100</v>
      </c>
      <c r="V115" s="6"/>
      <c r="W115" s="6"/>
      <c r="X115" s="6"/>
      <c r="Y115" s="6"/>
      <c r="Z115" s="6">
        <v>46196</v>
      </c>
      <c r="AA115" s="6"/>
      <c r="AB115" s="6"/>
      <c r="AC115" s="6"/>
      <c r="AD115" s="6"/>
      <c r="AE115" s="153"/>
      <c r="AF115" s="154"/>
      <c r="AG115" s="155"/>
      <c r="AH115" s="155"/>
      <c r="AI115" s="33"/>
      <c r="AJ115" s="33"/>
      <c r="AK115" s="4"/>
      <c r="AL115" s="8" t="s">
        <v>77</v>
      </c>
      <c r="AM115" s="8"/>
    </row>
    <row r="116" spans="1:72" s="51" customFormat="1" ht="35.25" customHeight="1">
      <c r="A116" s="13">
        <v>109</v>
      </c>
      <c r="B116" s="8"/>
      <c r="C116" s="8"/>
      <c r="D116" s="8"/>
      <c r="E116" s="8"/>
      <c r="F116" s="8"/>
      <c r="G116" s="2" t="s">
        <v>224</v>
      </c>
      <c r="H116" s="2" t="s">
        <v>57</v>
      </c>
      <c r="I116" s="82" t="s">
        <v>88</v>
      </c>
      <c r="J116" s="41" t="s">
        <v>2</v>
      </c>
      <c r="K116" s="14">
        <v>1.6</v>
      </c>
      <c r="L116" s="8" t="s">
        <v>472</v>
      </c>
      <c r="M116" s="1" t="s">
        <v>27</v>
      </c>
      <c r="N116" s="34" t="s">
        <v>667</v>
      </c>
      <c r="O116" s="6">
        <v>44400</v>
      </c>
      <c r="P116" s="8">
        <v>2021</v>
      </c>
      <c r="Q116" s="6" t="s">
        <v>1644</v>
      </c>
      <c r="R116" s="6"/>
      <c r="S116" s="6"/>
      <c r="T116" s="6"/>
      <c r="U116" s="6">
        <v>45130</v>
      </c>
      <c r="V116" s="6"/>
      <c r="W116" s="6"/>
      <c r="X116" s="6"/>
      <c r="Y116" s="6"/>
      <c r="Z116" s="6">
        <v>46226</v>
      </c>
      <c r="AA116" s="6"/>
      <c r="AB116" s="6"/>
      <c r="AC116" s="6"/>
      <c r="AD116" s="6"/>
      <c r="AE116" s="158"/>
      <c r="AF116" s="154"/>
      <c r="AG116" s="155"/>
      <c r="AH116" s="155"/>
      <c r="AI116" s="33"/>
      <c r="AJ116" s="33"/>
      <c r="AK116" s="4"/>
      <c r="AL116" s="8" t="s">
        <v>77</v>
      </c>
      <c r="AM116" s="8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</row>
    <row r="117" spans="1:72" s="51" customFormat="1" ht="35.25" customHeight="1">
      <c r="A117" s="13">
        <v>110</v>
      </c>
      <c r="B117" s="8"/>
      <c r="C117" s="8"/>
      <c r="D117" s="8"/>
      <c r="E117" s="8"/>
      <c r="F117" s="2"/>
      <c r="G117" s="2" t="s">
        <v>224</v>
      </c>
      <c r="H117" s="2" t="s">
        <v>57</v>
      </c>
      <c r="I117" s="82" t="s">
        <v>786</v>
      </c>
      <c r="J117" s="41" t="s">
        <v>2</v>
      </c>
      <c r="K117" s="14">
        <v>2</v>
      </c>
      <c r="L117" s="8" t="s">
        <v>389</v>
      </c>
      <c r="M117" s="1" t="s">
        <v>27</v>
      </c>
      <c r="N117" s="34" t="s">
        <v>670</v>
      </c>
      <c r="O117" s="6">
        <v>44502</v>
      </c>
      <c r="P117" s="8">
        <v>2021</v>
      </c>
      <c r="Q117" s="6" t="s">
        <v>1644</v>
      </c>
      <c r="R117" s="6"/>
      <c r="S117" s="6"/>
      <c r="T117" s="6"/>
      <c r="U117" s="6">
        <v>45232</v>
      </c>
      <c r="V117" s="6"/>
      <c r="W117" s="6"/>
      <c r="X117" s="6"/>
      <c r="Y117" s="6"/>
      <c r="Z117" s="6">
        <v>46328</v>
      </c>
      <c r="AA117" s="6"/>
      <c r="AB117" s="6"/>
      <c r="AC117" s="6"/>
      <c r="AD117" s="6"/>
      <c r="AE117" s="158"/>
      <c r="AF117" s="154"/>
      <c r="AG117" s="155"/>
      <c r="AH117" s="155"/>
      <c r="AI117" s="33"/>
      <c r="AJ117" s="33"/>
      <c r="AK117" s="4"/>
      <c r="AL117" s="8" t="s">
        <v>77</v>
      </c>
      <c r="AM117" s="8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</row>
    <row r="118" spans="1:72" s="51" customFormat="1" ht="35.25" customHeight="1">
      <c r="A118" s="13">
        <v>111</v>
      </c>
      <c r="B118" s="8"/>
      <c r="C118" s="8"/>
      <c r="D118" s="8"/>
      <c r="E118" s="8"/>
      <c r="F118" s="8"/>
      <c r="G118" s="2" t="s">
        <v>224</v>
      </c>
      <c r="H118" s="2" t="s">
        <v>57</v>
      </c>
      <c r="I118" s="82" t="s">
        <v>88</v>
      </c>
      <c r="J118" s="41" t="s">
        <v>2</v>
      </c>
      <c r="K118" s="14">
        <v>2.5</v>
      </c>
      <c r="L118" s="8" t="s">
        <v>471</v>
      </c>
      <c r="M118" s="8" t="s">
        <v>172</v>
      </c>
      <c r="N118" s="34" t="s">
        <v>668</v>
      </c>
      <c r="O118" s="6">
        <v>44525</v>
      </c>
      <c r="P118" s="8">
        <v>2021</v>
      </c>
      <c r="Q118" s="6" t="s">
        <v>1644</v>
      </c>
      <c r="R118" s="6"/>
      <c r="S118" s="6"/>
      <c r="T118" s="6"/>
      <c r="U118" s="6">
        <v>45255</v>
      </c>
      <c r="V118" s="6"/>
      <c r="W118" s="6"/>
      <c r="X118" s="6"/>
      <c r="Y118" s="6"/>
      <c r="Z118" s="6">
        <v>46351</v>
      </c>
      <c r="AA118" s="6"/>
      <c r="AB118" s="6"/>
      <c r="AC118" s="6"/>
      <c r="AD118" s="6"/>
      <c r="AE118" s="158"/>
      <c r="AF118" s="154"/>
      <c r="AG118" s="155"/>
      <c r="AH118" s="155"/>
      <c r="AI118" s="33"/>
      <c r="AJ118" s="33"/>
      <c r="AK118" s="4"/>
      <c r="AL118" s="8" t="s">
        <v>77</v>
      </c>
      <c r="AM118" s="8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</row>
    <row r="119" spans="1:72" s="3" customFormat="1" ht="28">
      <c r="A119" s="13">
        <v>112</v>
      </c>
      <c r="B119" s="8"/>
      <c r="C119" s="8"/>
      <c r="D119" s="8"/>
      <c r="E119" s="61" t="s">
        <v>969</v>
      </c>
      <c r="F119" s="2" t="s">
        <v>227</v>
      </c>
      <c r="G119" s="2" t="s">
        <v>224</v>
      </c>
      <c r="H119" s="8" t="s">
        <v>8</v>
      </c>
      <c r="I119" s="82" t="s">
        <v>291</v>
      </c>
      <c r="J119" s="41" t="s">
        <v>2</v>
      </c>
      <c r="K119" s="14">
        <v>2.1520000000000001</v>
      </c>
      <c r="L119" s="8" t="s">
        <v>821</v>
      </c>
      <c r="M119" s="8" t="s">
        <v>172</v>
      </c>
      <c r="N119" s="8" t="s">
        <v>660</v>
      </c>
      <c r="O119" s="6">
        <v>44405</v>
      </c>
      <c r="P119" s="8">
        <v>2021</v>
      </c>
      <c r="Q119" s="6" t="s">
        <v>1644</v>
      </c>
      <c r="R119" s="6"/>
      <c r="S119" s="6"/>
      <c r="T119" s="6"/>
      <c r="U119" s="6">
        <v>45135</v>
      </c>
      <c r="V119" s="6"/>
      <c r="W119" s="6"/>
      <c r="X119" s="6"/>
      <c r="Y119" s="6"/>
      <c r="Z119" s="6">
        <v>46231</v>
      </c>
      <c r="AA119" s="6"/>
      <c r="AB119" s="6"/>
      <c r="AC119" s="6"/>
      <c r="AD119" s="6"/>
      <c r="AE119" s="158"/>
      <c r="AF119" s="154"/>
      <c r="AG119" s="155"/>
      <c r="AH119" s="155"/>
      <c r="AI119" s="33"/>
      <c r="AJ119" s="33"/>
      <c r="AK119" s="4"/>
      <c r="AL119" s="8" t="s">
        <v>77</v>
      </c>
      <c r="AM119" s="8"/>
    </row>
    <row r="120" spans="1:72" s="3" customFormat="1" ht="28">
      <c r="A120" s="13">
        <v>113</v>
      </c>
      <c r="B120" s="8"/>
      <c r="C120" s="8"/>
      <c r="D120" s="8"/>
      <c r="E120" s="61" t="s">
        <v>970</v>
      </c>
      <c r="F120" s="2" t="s">
        <v>227</v>
      </c>
      <c r="G120" s="2" t="s">
        <v>224</v>
      </c>
      <c r="H120" s="8" t="s">
        <v>8</v>
      </c>
      <c r="I120" s="82" t="s">
        <v>292</v>
      </c>
      <c r="J120" s="41" t="s">
        <v>2</v>
      </c>
      <c r="K120" s="14">
        <v>2.5499999999999998</v>
      </c>
      <c r="L120" s="8" t="s">
        <v>822</v>
      </c>
      <c r="M120" s="8" t="s">
        <v>172</v>
      </c>
      <c r="N120" s="34" t="s">
        <v>661</v>
      </c>
      <c r="O120" s="6">
        <v>44419</v>
      </c>
      <c r="P120" s="8">
        <v>2021</v>
      </c>
      <c r="Q120" s="6" t="s">
        <v>1644</v>
      </c>
      <c r="R120" s="6"/>
      <c r="S120" s="6"/>
      <c r="T120" s="6"/>
      <c r="U120" s="6">
        <v>45149</v>
      </c>
      <c r="V120" s="6"/>
      <c r="W120" s="6"/>
      <c r="X120" s="6"/>
      <c r="Y120" s="6"/>
      <c r="Z120" s="6">
        <v>46245</v>
      </c>
      <c r="AA120" s="6"/>
      <c r="AB120" s="6"/>
      <c r="AC120" s="6"/>
      <c r="AD120" s="6"/>
      <c r="AE120" s="158"/>
      <c r="AF120" s="154"/>
      <c r="AG120" s="155"/>
      <c r="AH120" s="155"/>
      <c r="AI120" s="33"/>
      <c r="AJ120" s="33"/>
      <c r="AK120" s="4"/>
      <c r="AL120" s="8" t="s">
        <v>77</v>
      </c>
      <c r="AM120" s="8"/>
    </row>
    <row r="121" spans="1:72" s="3" customFormat="1" ht="28">
      <c r="A121" s="13">
        <v>114</v>
      </c>
      <c r="B121" s="8"/>
      <c r="C121" s="8"/>
      <c r="D121" s="8"/>
      <c r="E121" s="8"/>
      <c r="F121" s="8"/>
      <c r="G121" s="2" t="s">
        <v>224</v>
      </c>
      <c r="H121" s="8" t="s">
        <v>8</v>
      </c>
      <c r="I121" s="82" t="s">
        <v>266</v>
      </c>
      <c r="J121" s="8" t="s">
        <v>2</v>
      </c>
      <c r="K121" s="14">
        <v>1.46</v>
      </c>
      <c r="L121" s="72" t="s">
        <v>474</v>
      </c>
      <c r="M121" s="8" t="s">
        <v>172</v>
      </c>
      <c r="N121" s="8" t="s">
        <v>659</v>
      </c>
      <c r="O121" s="6">
        <v>44462</v>
      </c>
      <c r="P121" s="8">
        <v>2021</v>
      </c>
      <c r="Q121" s="6" t="s">
        <v>1644</v>
      </c>
      <c r="R121" s="6"/>
      <c r="S121" s="6"/>
      <c r="T121" s="6"/>
      <c r="U121" s="6">
        <v>45192</v>
      </c>
      <c r="V121" s="6"/>
      <c r="W121" s="6"/>
      <c r="X121" s="6"/>
      <c r="Y121" s="6"/>
      <c r="Z121" s="6">
        <v>46288</v>
      </c>
      <c r="AA121" s="6"/>
      <c r="AB121" s="6"/>
      <c r="AC121" s="6"/>
      <c r="AD121" s="6"/>
      <c r="AE121" s="158"/>
      <c r="AF121" s="154"/>
      <c r="AG121" s="155"/>
      <c r="AH121" s="155"/>
      <c r="AI121" s="33"/>
      <c r="AJ121" s="33"/>
      <c r="AK121" s="4"/>
      <c r="AL121" s="8" t="s">
        <v>77</v>
      </c>
      <c r="AM121" s="8"/>
    </row>
    <row r="122" spans="1:72" s="51" customFormat="1" ht="43.5" customHeight="1">
      <c r="A122" s="13">
        <v>115</v>
      </c>
      <c r="B122" s="2" t="s">
        <v>815</v>
      </c>
      <c r="C122" s="2"/>
      <c r="D122" s="2"/>
      <c r="E122" s="61" t="s">
        <v>974</v>
      </c>
      <c r="F122" s="2" t="s">
        <v>227</v>
      </c>
      <c r="G122" s="2" t="s">
        <v>224</v>
      </c>
      <c r="H122" s="8" t="s">
        <v>9</v>
      </c>
      <c r="I122" s="82" t="s">
        <v>254</v>
      </c>
      <c r="J122" s="8" t="s">
        <v>102</v>
      </c>
      <c r="K122" s="14">
        <v>5</v>
      </c>
      <c r="L122" s="8" t="s">
        <v>380</v>
      </c>
      <c r="M122" s="8" t="s">
        <v>172</v>
      </c>
      <c r="N122" s="34" t="s">
        <v>655</v>
      </c>
      <c r="O122" s="6">
        <v>44429</v>
      </c>
      <c r="P122" s="8">
        <v>2021</v>
      </c>
      <c r="Q122" s="6" t="s">
        <v>1644</v>
      </c>
      <c r="R122" s="6"/>
      <c r="S122" s="6"/>
      <c r="T122" s="6"/>
      <c r="U122" s="6">
        <v>46620</v>
      </c>
      <c r="V122" s="6"/>
      <c r="W122" s="6"/>
      <c r="X122" s="6"/>
      <c r="Y122" s="6"/>
      <c r="Z122" s="6">
        <v>46255</v>
      </c>
      <c r="AA122" s="6"/>
      <c r="AB122" s="6">
        <v>44794</v>
      </c>
      <c r="AC122" s="6"/>
      <c r="AD122" s="6">
        <v>47351</v>
      </c>
      <c r="AE122" s="158"/>
      <c r="AF122" s="154"/>
      <c r="AG122" s="155"/>
      <c r="AH122" s="155"/>
      <c r="AI122" s="33"/>
      <c r="AJ122" s="33"/>
      <c r="AK122" s="4"/>
      <c r="AL122" s="8" t="s">
        <v>1641</v>
      </c>
      <c r="AM122" s="8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</row>
    <row r="123" spans="1:72" s="51" customFormat="1" ht="37.5" customHeight="1">
      <c r="A123" s="13">
        <v>116</v>
      </c>
      <c r="B123" s="8"/>
      <c r="C123" s="8"/>
      <c r="D123" s="8"/>
      <c r="E123" s="61" t="s">
        <v>973</v>
      </c>
      <c r="F123" s="2" t="s">
        <v>227</v>
      </c>
      <c r="G123" s="2" t="s">
        <v>224</v>
      </c>
      <c r="H123" s="8" t="s">
        <v>9</v>
      </c>
      <c r="I123" s="82" t="s">
        <v>288</v>
      </c>
      <c r="J123" s="41" t="s">
        <v>102</v>
      </c>
      <c r="K123" s="14">
        <v>2</v>
      </c>
      <c r="L123" s="8" t="s">
        <v>379</v>
      </c>
      <c r="M123" s="4" t="s">
        <v>140</v>
      </c>
      <c r="N123" s="34" t="s">
        <v>654</v>
      </c>
      <c r="O123" s="6">
        <v>44463</v>
      </c>
      <c r="P123" s="8">
        <v>2021</v>
      </c>
      <c r="Q123" s="6" t="s">
        <v>1644</v>
      </c>
      <c r="R123" s="6"/>
      <c r="S123" s="6"/>
      <c r="T123" s="6"/>
      <c r="U123" s="6">
        <v>45924</v>
      </c>
      <c r="V123" s="6"/>
      <c r="W123" s="6"/>
      <c r="X123" s="6"/>
      <c r="Y123" s="6"/>
      <c r="Z123" s="6">
        <v>46289</v>
      </c>
      <c r="AA123" s="6"/>
      <c r="AB123" s="6">
        <v>44828</v>
      </c>
      <c r="AC123" s="6"/>
      <c r="AD123" s="6"/>
      <c r="AE123" s="158"/>
      <c r="AF123" s="154"/>
      <c r="AG123" s="155"/>
      <c r="AH123" s="155"/>
      <c r="AI123" s="33"/>
      <c r="AJ123" s="33"/>
      <c r="AK123" s="4"/>
      <c r="AL123" s="8" t="s">
        <v>1641</v>
      </c>
      <c r="AM123" s="8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</row>
    <row r="124" spans="1:72" s="51" customFormat="1" ht="35.25" customHeight="1">
      <c r="A124" s="13">
        <v>117</v>
      </c>
      <c r="B124" s="8"/>
      <c r="C124" s="8"/>
      <c r="D124" s="8"/>
      <c r="E124" s="8"/>
      <c r="F124" s="8"/>
      <c r="G124" s="2" t="s">
        <v>224</v>
      </c>
      <c r="H124" s="8" t="s">
        <v>9</v>
      </c>
      <c r="I124" s="82" t="s">
        <v>108</v>
      </c>
      <c r="J124" s="41" t="s">
        <v>102</v>
      </c>
      <c r="K124" s="45">
        <v>1.3</v>
      </c>
      <c r="L124" s="72" t="s">
        <v>474</v>
      </c>
      <c r="M124" s="8" t="s">
        <v>172</v>
      </c>
      <c r="N124" s="34" t="s">
        <v>653</v>
      </c>
      <c r="O124" s="6">
        <v>44533</v>
      </c>
      <c r="P124" s="8">
        <v>2021</v>
      </c>
      <c r="Q124" s="6" t="s">
        <v>1644</v>
      </c>
      <c r="R124" s="6"/>
      <c r="S124" s="6"/>
      <c r="T124" s="6"/>
      <c r="U124" s="6">
        <v>45994</v>
      </c>
      <c r="V124" s="6"/>
      <c r="W124" s="6"/>
      <c r="X124" s="6"/>
      <c r="Y124" s="6"/>
      <c r="Z124" s="6">
        <v>46359</v>
      </c>
      <c r="AA124" s="6"/>
      <c r="AB124" s="6">
        <v>44715</v>
      </c>
      <c r="AC124" s="6"/>
      <c r="AD124" s="6"/>
      <c r="AE124" s="158"/>
      <c r="AF124" s="154"/>
      <c r="AG124" s="155"/>
      <c r="AH124" s="155"/>
      <c r="AI124" s="33"/>
      <c r="AJ124" s="33"/>
      <c r="AK124" s="4"/>
      <c r="AL124" s="8" t="s">
        <v>1641</v>
      </c>
      <c r="AM124" s="8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</row>
    <row r="125" spans="1:72" s="3" customFormat="1" ht="28">
      <c r="A125" s="13">
        <v>118</v>
      </c>
      <c r="B125" s="8"/>
      <c r="C125" s="8"/>
      <c r="D125" s="8"/>
      <c r="E125" s="61" t="s">
        <v>979</v>
      </c>
      <c r="F125" s="2" t="s">
        <v>227</v>
      </c>
      <c r="G125" s="2" t="s">
        <v>224</v>
      </c>
      <c r="H125" s="8" t="s">
        <v>10</v>
      </c>
      <c r="I125" s="89" t="s">
        <v>263</v>
      </c>
      <c r="J125" s="41" t="s">
        <v>2</v>
      </c>
      <c r="K125" s="14">
        <v>1.1000000000000001</v>
      </c>
      <c r="L125" s="8" t="s">
        <v>370</v>
      </c>
      <c r="M125" s="8" t="s">
        <v>192</v>
      </c>
      <c r="N125" s="34" t="s">
        <v>641</v>
      </c>
      <c r="O125" s="6">
        <v>44382</v>
      </c>
      <c r="P125" s="8">
        <v>2021</v>
      </c>
      <c r="Q125" s="6" t="s">
        <v>1644</v>
      </c>
      <c r="R125" s="6"/>
      <c r="S125" s="6"/>
      <c r="T125" s="6"/>
      <c r="U125" s="6">
        <v>45112</v>
      </c>
      <c r="V125" s="6"/>
      <c r="W125" s="6"/>
      <c r="X125" s="6"/>
      <c r="Y125" s="6"/>
      <c r="Z125" s="6">
        <v>46208</v>
      </c>
      <c r="AA125" s="6"/>
      <c r="AB125" s="6"/>
      <c r="AC125" s="6"/>
      <c r="AD125" s="6"/>
      <c r="AE125" s="153"/>
      <c r="AF125" s="156"/>
      <c r="AG125" s="155"/>
      <c r="AH125" s="155"/>
      <c r="AI125" s="33"/>
      <c r="AJ125" s="13"/>
      <c r="AK125" s="52"/>
      <c r="AL125" s="8" t="s">
        <v>80</v>
      </c>
      <c r="AM125" s="8"/>
    </row>
    <row r="126" spans="1:72" s="3" customFormat="1" ht="28">
      <c r="A126" s="13">
        <v>119</v>
      </c>
      <c r="B126" s="8"/>
      <c r="C126" s="8"/>
      <c r="D126" s="8"/>
      <c r="E126" s="61" t="s">
        <v>980</v>
      </c>
      <c r="F126" s="19" t="s">
        <v>227</v>
      </c>
      <c r="G126" s="2" t="s">
        <v>224</v>
      </c>
      <c r="H126" s="8" t="s">
        <v>10</v>
      </c>
      <c r="I126" s="89" t="s">
        <v>263</v>
      </c>
      <c r="J126" s="41" t="s">
        <v>2</v>
      </c>
      <c r="K126" s="14">
        <v>2</v>
      </c>
      <c r="L126" s="8" t="s">
        <v>368</v>
      </c>
      <c r="M126" s="8" t="s">
        <v>191</v>
      </c>
      <c r="N126" s="34" t="s">
        <v>639</v>
      </c>
      <c r="O126" s="6">
        <v>44397</v>
      </c>
      <c r="P126" s="8">
        <v>2021</v>
      </c>
      <c r="Q126" s="6" t="s">
        <v>1644</v>
      </c>
      <c r="R126" s="6"/>
      <c r="S126" s="6"/>
      <c r="T126" s="6"/>
      <c r="U126" s="6">
        <v>45127</v>
      </c>
      <c r="V126" s="6"/>
      <c r="W126" s="6"/>
      <c r="X126" s="6"/>
      <c r="Y126" s="6"/>
      <c r="Z126" s="6">
        <v>46223</v>
      </c>
      <c r="AA126" s="6"/>
      <c r="AB126" s="6"/>
      <c r="AC126" s="6"/>
      <c r="AD126" s="6"/>
      <c r="AE126" s="153"/>
      <c r="AF126" s="156"/>
      <c r="AG126" s="155"/>
      <c r="AH126" s="155"/>
      <c r="AI126" s="33"/>
      <c r="AJ126" s="13"/>
      <c r="AK126" s="52"/>
      <c r="AL126" s="8" t="s">
        <v>80</v>
      </c>
      <c r="AM126" s="8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</row>
    <row r="127" spans="1:72" s="3" customFormat="1" ht="28">
      <c r="A127" s="13">
        <v>120</v>
      </c>
      <c r="B127" s="2" t="s">
        <v>815</v>
      </c>
      <c r="C127" s="2"/>
      <c r="D127" s="2"/>
      <c r="E127" s="61" t="s">
        <v>981</v>
      </c>
      <c r="F127" s="2" t="s">
        <v>227</v>
      </c>
      <c r="G127" s="2" t="s">
        <v>224</v>
      </c>
      <c r="H127" s="8" t="s">
        <v>10</v>
      </c>
      <c r="I127" s="82" t="s">
        <v>254</v>
      </c>
      <c r="J127" s="8" t="s">
        <v>102</v>
      </c>
      <c r="K127" s="14">
        <v>4.0780000000000003</v>
      </c>
      <c r="L127" s="8" t="s">
        <v>372</v>
      </c>
      <c r="M127" s="8" t="s">
        <v>192</v>
      </c>
      <c r="N127" s="34" t="s">
        <v>643</v>
      </c>
      <c r="O127" s="6">
        <v>44419</v>
      </c>
      <c r="P127" s="8">
        <v>2021</v>
      </c>
      <c r="Q127" s="6" t="s">
        <v>1644</v>
      </c>
      <c r="R127" s="6"/>
      <c r="S127" s="6"/>
      <c r="T127" s="6"/>
      <c r="U127" s="6">
        <v>45880</v>
      </c>
      <c r="V127" s="6"/>
      <c r="W127" s="6"/>
      <c r="X127" s="6">
        <v>46245</v>
      </c>
      <c r="Y127" s="6"/>
      <c r="Z127" s="6">
        <v>46245</v>
      </c>
      <c r="AA127" s="6"/>
      <c r="AB127" s="6"/>
      <c r="AC127" s="6"/>
      <c r="AD127" s="6"/>
      <c r="AE127" s="153"/>
      <c r="AF127" s="156"/>
      <c r="AG127" s="155"/>
      <c r="AH127" s="155"/>
      <c r="AI127" s="33"/>
      <c r="AJ127" s="13"/>
      <c r="AK127" s="52"/>
      <c r="AL127" s="8" t="s">
        <v>80</v>
      </c>
      <c r="AM127" s="8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</row>
    <row r="128" spans="1:72" s="3" customFormat="1" ht="63" customHeight="1">
      <c r="A128" s="13">
        <v>121</v>
      </c>
      <c r="B128" s="8"/>
      <c r="C128" s="8"/>
      <c r="D128" s="8"/>
      <c r="E128" s="61" t="s">
        <v>979</v>
      </c>
      <c r="F128" s="2" t="s">
        <v>227</v>
      </c>
      <c r="G128" s="2" t="s">
        <v>224</v>
      </c>
      <c r="H128" s="8" t="s">
        <v>10</v>
      </c>
      <c r="I128" s="89" t="s">
        <v>263</v>
      </c>
      <c r="J128" s="41" t="s">
        <v>2</v>
      </c>
      <c r="K128" s="14">
        <v>1.544</v>
      </c>
      <c r="L128" s="8" t="s">
        <v>371</v>
      </c>
      <c r="M128" s="8" t="s">
        <v>191</v>
      </c>
      <c r="N128" s="34" t="s">
        <v>642</v>
      </c>
      <c r="O128" s="6">
        <v>44433</v>
      </c>
      <c r="P128" s="8">
        <v>2021</v>
      </c>
      <c r="Q128" s="6" t="s">
        <v>1644</v>
      </c>
      <c r="R128" s="6"/>
      <c r="S128" s="6"/>
      <c r="T128" s="6"/>
      <c r="U128" s="6">
        <v>45163</v>
      </c>
      <c r="V128" s="6"/>
      <c r="W128" s="6"/>
      <c r="X128" s="6"/>
      <c r="Y128" s="6"/>
      <c r="Z128" s="6">
        <v>46259</v>
      </c>
      <c r="AA128" s="6"/>
      <c r="AB128" s="6"/>
      <c r="AC128" s="6"/>
      <c r="AD128" s="6"/>
      <c r="AE128" s="153"/>
      <c r="AF128" s="156"/>
      <c r="AG128" s="155"/>
      <c r="AH128" s="155"/>
      <c r="AI128" s="33"/>
      <c r="AJ128" s="13"/>
      <c r="AK128" s="52"/>
      <c r="AL128" s="8" t="s">
        <v>80</v>
      </c>
      <c r="AM128" s="8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</row>
    <row r="129" spans="1:72" s="3" customFormat="1" ht="63" customHeight="1">
      <c r="A129" s="13">
        <v>122</v>
      </c>
      <c r="B129" s="8"/>
      <c r="C129" s="8"/>
      <c r="D129" s="8"/>
      <c r="E129" s="61" t="s">
        <v>979</v>
      </c>
      <c r="F129" s="2" t="s">
        <v>227</v>
      </c>
      <c r="G129" s="2" t="s">
        <v>224</v>
      </c>
      <c r="H129" s="8" t="s">
        <v>10</v>
      </c>
      <c r="I129" s="89" t="s">
        <v>263</v>
      </c>
      <c r="J129" s="41" t="s">
        <v>2</v>
      </c>
      <c r="K129" s="14">
        <v>2</v>
      </c>
      <c r="L129" s="8" t="s">
        <v>369</v>
      </c>
      <c r="M129" s="8" t="s">
        <v>192</v>
      </c>
      <c r="N129" s="34" t="s">
        <v>640</v>
      </c>
      <c r="O129" s="6">
        <v>44446</v>
      </c>
      <c r="P129" s="8">
        <v>2021</v>
      </c>
      <c r="Q129" s="6" t="s">
        <v>1644</v>
      </c>
      <c r="R129" s="6"/>
      <c r="S129" s="6"/>
      <c r="T129" s="6"/>
      <c r="U129" s="6">
        <v>45176</v>
      </c>
      <c r="V129" s="6"/>
      <c r="W129" s="6"/>
      <c r="X129" s="6"/>
      <c r="Y129" s="6"/>
      <c r="Z129" s="6">
        <v>46272</v>
      </c>
      <c r="AA129" s="6"/>
      <c r="AB129" s="6"/>
      <c r="AC129" s="6"/>
      <c r="AD129" s="6"/>
      <c r="AE129" s="153"/>
      <c r="AF129" s="156"/>
      <c r="AG129" s="155"/>
      <c r="AH129" s="155"/>
      <c r="AI129" s="33"/>
      <c r="AJ129" s="13"/>
      <c r="AK129" s="52"/>
      <c r="AL129" s="8" t="s">
        <v>80</v>
      </c>
      <c r="AM129" s="8"/>
    </row>
    <row r="130" spans="1:72" s="3" customFormat="1" ht="38.25" customHeight="1">
      <c r="A130" s="13">
        <v>123</v>
      </c>
      <c r="B130" s="8" t="s">
        <v>815</v>
      </c>
      <c r="C130" s="8"/>
      <c r="D130" s="8"/>
      <c r="E130" s="61" t="s">
        <v>904</v>
      </c>
      <c r="F130" s="2" t="s">
        <v>227</v>
      </c>
      <c r="G130" s="2" t="s">
        <v>224</v>
      </c>
      <c r="H130" s="8" t="s">
        <v>32</v>
      </c>
      <c r="I130" s="82" t="s">
        <v>229</v>
      </c>
      <c r="J130" s="8" t="s">
        <v>102</v>
      </c>
      <c r="K130" s="14">
        <v>0.26100000000000001</v>
      </c>
      <c r="L130" s="8" t="s">
        <v>356</v>
      </c>
      <c r="M130" s="8" t="s">
        <v>172</v>
      </c>
      <c r="N130" s="34" t="s">
        <v>624</v>
      </c>
      <c r="O130" s="6">
        <v>44421</v>
      </c>
      <c r="P130" s="8">
        <v>2021</v>
      </c>
      <c r="Q130" s="6" t="s">
        <v>1644</v>
      </c>
      <c r="R130" s="6"/>
      <c r="S130" s="6"/>
      <c r="T130" s="6"/>
      <c r="U130" s="6">
        <v>45882</v>
      </c>
      <c r="V130" s="6"/>
      <c r="W130" s="6"/>
      <c r="X130" s="6">
        <v>46247</v>
      </c>
      <c r="Y130" s="6"/>
      <c r="Z130" s="6">
        <v>46247</v>
      </c>
      <c r="AA130" s="6"/>
      <c r="AB130" s="6"/>
      <c r="AC130" s="6"/>
      <c r="AD130" s="6"/>
      <c r="AE130" s="153"/>
      <c r="AF130" s="156"/>
      <c r="AG130" s="155"/>
      <c r="AH130" s="155"/>
      <c r="AI130" s="33"/>
      <c r="AJ130" s="33"/>
      <c r="AK130" s="4"/>
      <c r="AL130" s="8" t="s">
        <v>76</v>
      </c>
      <c r="AM130" s="8"/>
    </row>
    <row r="131" spans="1:72" s="3" customFormat="1" ht="54" customHeight="1">
      <c r="A131" s="13">
        <v>124</v>
      </c>
      <c r="B131" s="8"/>
      <c r="C131" s="8"/>
      <c r="D131" s="8"/>
      <c r="E131" s="61" t="s">
        <v>903</v>
      </c>
      <c r="F131" s="2" t="s">
        <v>227</v>
      </c>
      <c r="G131" s="2" t="s">
        <v>224</v>
      </c>
      <c r="H131" s="8" t="s">
        <v>32</v>
      </c>
      <c r="I131" s="82" t="s">
        <v>282</v>
      </c>
      <c r="J131" s="8" t="s">
        <v>102</v>
      </c>
      <c r="K131" s="14">
        <v>5</v>
      </c>
      <c r="L131" s="8" t="s">
        <v>355</v>
      </c>
      <c r="M131" s="8" t="s">
        <v>172</v>
      </c>
      <c r="N131" s="34" t="s">
        <v>593</v>
      </c>
      <c r="O131" s="6">
        <v>44463</v>
      </c>
      <c r="P131" s="8">
        <v>2021</v>
      </c>
      <c r="Q131" s="6" t="s">
        <v>1644</v>
      </c>
      <c r="R131" s="6"/>
      <c r="S131" s="6"/>
      <c r="T131" s="6"/>
      <c r="U131" s="6">
        <v>45924</v>
      </c>
      <c r="V131" s="6"/>
      <c r="W131" s="6">
        <v>46654</v>
      </c>
      <c r="X131" s="6"/>
      <c r="Y131" s="6"/>
      <c r="Z131" s="6">
        <v>46289</v>
      </c>
      <c r="AA131" s="6"/>
      <c r="AB131" s="6"/>
      <c r="AC131" s="6"/>
      <c r="AD131" s="6"/>
      <c r="AE131" s="153"/>
      <c r="AF131" s="156"/>
      <c r="AG131" s="155"/>
      <c r="AH131" s="155"/>
      <c r="AI131" s="33"/>
      <c r="AJ131" s="33"/>
      <c r="AK131" s="4"/>
      <c r="AL131" s="8" t="s">
        <v>76</v>
      </c>
      <c r="AM131" s="8"/>
    </row>
    <row r="132" spans="1:72" s="3" customFormat="1" ht="57.75" customHeight="1">
      <c r="A132" s="13">
        <v>125</v>
      </c>
      <c r="B132" s="8"/>
      <c r="C132" s="8"/>
      <c r="D132" s="8"/>
      <c r="E132" s="61" t="s">
        <v>906</v>
      </c>
      <c r="F132" s="2" t="s">
        <v>227</v>
      </c>
      <c r="G132" s="2" t="s">
        <v>224</v>
      </c>
      <c r="H132" s="8" t="s">
        <v>32</v>
      </c>
      <c r="I132" s="82" t="s">
        <v>281</v>
      </c>
      <c r="J132" s="41" t="s">
        <v>2</v>
      </c>
      <c r="K132" s="14">
        <v>3</v>
      </c>
      <c r="L132" s="8" t="s">
        <v>357</v>
      </c>
      <c r="M132" s="8" t="s">
        <v>187</v>
      </c>
      <c r="N132" s="34" t="s">
        <v>625</v>
      </c>
      <c r="O132" s="6">
        <v>44484</v>
      </c>
      <c r="P132" s="8">
        <v>2021</v>
      </c>
      <c r="Q132" s="6" t="s">
        <v>1644</v>
      </c>
      <c r="R132" s="6"/>
      <c r="S132" s="6"/>
      <c r="T132" s="6"/>
      <c r="U132" s="6">
        <v>45214</v>
      </c>
      <c r="V132" s="6"/>
      <c r="W132" s="6"/>
      <c r="X132" s="6"/>
      <c r="Y132" s="6"/>
      <c r="Z132" s="6">
        <v>46310</v>
      </c>
      <c r="AA132" s="6"/>
      <c r="AB132" s="6"/>
      <c r="AC132" s="6"/>
      <c r="AD132" s="6"/>
      <c r="AE132" s="153"/>
      <c r="AF132" s="156"/>
      <c r="AG132" s="155"/>
      <c r="AH132" s="155"/>
      <c r="AI132" s="33"/>
      <c r="AJ132" s="33"/>
      <c r="AK132" s="4"/>
      <c r="AL132" s="8" t="s">
        <v>76</v>
      </c>
      <c r="AM132" s="8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</row>
    <row r="133" spans="1:72" s="3" customFormat="1" ht="57.75" customHeight="1">
      <c r="A133" s="13">
        <v>126</v>
      </c>
      <c r="B133" s="8"/>
      <c r="C133" s="8"/>
      <c r="D133" s="8"/>
      <c r="E133" s="61" t="s">
        <v>907</v>
      </c>
      <c r="F133" s="2" t="s">
        <v>227</v>
      </c>
      <c r="G133" s="2" t="s">
        <v>224</v>
      </c>
      <c r="H133" s="8" t="s">
        <v>32</v>
      </c>
      <c r="I133" s="82" t="s">
        <v>284</v>
      </c>
      <c r="J133" s="41" t="s">
        <v>2</v>
      </c>
      <c r="K133" s="14">
        <v>3</v>
      </c>
      <c r="L133" s="8" t="s">
        <v>358</v>
      </c>
      <c r="M133" s="8" t="s">
        <v>188</v>
      </c>
      <c r="N133" s="34" t="s">
        <v>626</v>
      </c>
      <c r="O133" s="6">
        <v>44490</v>
      </c>
      <c r="P133" s="8">
        <v>2021</v>
      </c>
      <c r="Q133" s="6" t="s">
        <v>1644</v>
      </c>
      <c r="R133" s="6"/>
      <c r="S133" s="6"/>
      <c r="T133" s="6"/>
      <c r="U133" s="6">
        <v>45220</v>
      </c>
      <c r="V133" s="6"/>
      <c r="W133" s="6"/>
      <c r="X133" s="6"/>
      <c r="Y133" s="6"/>
      <c r="Z133" s="6">
        <v>46316</v>
      </c>
      <c r="AA133" s="6"/>
      <c r="AB133" s="6"/>
      <c r="AC133" s="6"/>
      <c r="AD133" s="6"/>
      <c r="AE133" s="153"/>
      <c r="AF133" s="156"/>
      <c r="AG133" s="155"/>
      <c r="AH133" s="155"/>
      <c r="AI133" s="33"/>
      <c r="AJ133" s="33"/>
      <c r="AK133" s="4"/>
      <c r="AL133" s="8" t="s">
        <v>76</v>
      </c>
      <c r="AM133" s="8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</row>
    <row r="134" spans="1:72" s="51" customFormat="1" ht="63" customHeight="1">
      <c r="A134" s="13">
        <v>127</v>
      </c>
      <c r="B134" s="8"/>
      <c r="C134" s="8"/>
      <c r="D134" s="8"/>
      <c r="E134" s="61" t="s">
        <v>908</v>
      </c>
      <c r="F134" s="2" t="s">
        <v>227</v>
      </c>
      <c r="G134" s="2" t="s">
        <v>224</v>
      </c>
      <c r="H134" s="8" t="s">
        <v>32</v>
      </c>
      <c r="I134" s="82" t="s">
        <v>285</v>
      </c>
      <c r="J134" s="41" t="s">
        <v>2</v>
      </c>
      <c r="K134" s="14">
        <v>2.0099999999999998</v>
      </c>
      <c r="L134" s="8" t="s">
        <v>359</v>
      </c>
      <c r="M134" s="8" t="s">
        <v>187</v>
      </c>
      <c r="N134" s="34" t="s">
        <v>625</v>
      </c>
      <c r="O134" s="6">
        <v>44512</v>
      </c>
      <c r="P134" s="8">
        <v>2021</v>
      </c>
      <c r="Q134" s="6" t="s">
        <v>1644</v>
      </c>
      <c r="R134" s="6"/>
      <c r="S134" s="6"/>
      <c r="T134" s="6"/>
      <c r="U134" s="6">
        <v>45242</v>
      </c>
      <c r="V134" s="6"/>
      <c r="W134" s="6"/>
      <c r="X134" s="6">
        <v>46338</v>
      </c>
      <c r="Y134" s="6"/>
      <c r="Z134" s="6">
        <v>46338</v>
      </c>
      <c r="AA134" s="6"/>
      <c r="AB134" s="6"/>
      <c r="AC134" s="6"/>
      <c r="AD134" s="6"/>
      <c r="AE134" s="153"/>
      <c r="AF134" s="156"/>
      <c r="AG134" s="155"/>
      <c r="AH134" s="155"/>
      <c r="AI134" s="33"/>
      <c r="AJ134" s="33"/>
      <c r="AK134" s="4"/>
      <c r="AL134" s="8" t="s">
        <v>76</v>
      </c>
      <c r="AM134" s="8"/>
    </row>
    <row r="135" spans="1:72" s="3" customFormat="1" ht="35.25" customHeight="1">
      <c r="A135" s="13">
        <v>128</v>
      </c>
      <c r="B135" s="8"/>
      <c r="C135" s="8"/>
      <c r="D135" s="8"/>
      <c r="E135" s="61" t="s">
        <v>905</v>
      </c>
      <c r="F135" s="2" t="s">
        <v>227</v>
      </c>
      <c r="G135" s="2" t="s">
        <v>224</v>
      </c>
      <c r="H135" s="8" t="s">
        <v>32</v>
      </c>
      <c r="I135" s="82" t="s">
        <v>283</v>
      </c>
      <c r="J135" s="41" t="s">
        <v>2</v>
      </c>
      <c r="K135" s="14">
        <v>3</v>
      </c>
      <c r="L135" s="8" t="s">
        <v>189</v>
      </c>
      <c r="M135" s="8" t="s">
        <v>187</v>
      </c>
      <c r="N135" s="34" t="s">
        <v>625</v>
      </c>
      <c r="O135" s="6">
        <v>44525</v>
      </c>
      <c r="P135" s="8">
        <v>2021</v>
      </c>
      <c r="Q135" s="6" t="s">
        <v>1644</v>
      </c>
      <c r="R135" s="6"/>
      <c r="S135" s="6"/>
      <c r="T135" s="6"/>
      <c r="U135" s="6">
        <v>45255</v>
      </c>
      <c r="V135" s="6"/>
      <c r="W135" s="6">
        <v>46716</v>
      </c>
      <c r="X135" s="6"/>
      <c r="Y135" s="6"/>
      <c r="Z135" s="6">
        <v>46351</v>
      </c>
      <c r="AA135" s="6"/>
      <c r="AB135" s="6"/>
      <c r="AC135" s="6"/>
      <c r="AD135" s="6"/>
      <c r="AE135" s="153"/>
      <c r="AF135" s="156"/>
      <c r="AG135" s="155"/>
      <c r="AH135" s="155"/>
      <c r="AI135" s="33"/>
      <c r="AJ135" s="33"/>
      <c r="AK135" s="4"/>
      <c r="AL135" s="8" t="s">
        <v>76</v>
      </c>
      <c r="AM135" s="8"/>
      <c r="AN135" s="74"/>
      <c r="AO135" s="74"/>
      <c r="AP135" s="75"/>
      <c r="AQ135" s="69"/>
      <c r="AR135" s="76"/>
      <c r="AS135" s="69"/>
      <c r="AU135" s="77"/>
      <c r="AV135" s="69"/>
      <c r="AW135" s="78"/>
      <c r="AX135" s="78"/>
      <c r="AY135" s="67"/>
      <c r="BA135" s="74"/>
      <c r="BB135" s="74"/>
      <c r="BC135" s="74"/>
      <c r="BD135" s="74"/>
      <c r="BE135" s="74"/>
      <c r="BF135" s="74"/>
      <c r="BG135" s="74"/>
      <c r="BH135" s="75"/>
      <c r="BI135" s="69"/>
      <c r="BJ135" s="76"/>
      <c r="BK135" s="69"/>
      <c r="BM135" s="77"/>
      <c r="BN135" s="69"/>
      <c r="BO135" s="78"/>
      <c r="BP135" s="78"/>
      <c r="BQ135" s="67"/>
    </row>
    <row r="136" spans="1:72" s="3" customFormat="1" ht="28">
      <c r="A136" s="13">
        <v>129</v>
      </c>
      <c r="B136" s="46" t="s">
        <v>815</v>
      </c>
      <c r="C136" s="46"/>
      <c r="D136" s="46"/>
      <c r="E136" s="61" t="s">
        <v>1002</v>
      </c>
      <c r="F136" s="2" t="s">
        <v>227</v>
      </c>
      <c r="G136" s="2" t="s">
        <v>224</v>
      </c>
      <c r="H136" s="8" t="s">
        <v>34</v>
      </c>
      <c r="I136" s="82" t="s">
        <v>310</v>
      </c>
      <c r="J136" s="8" t="s">
        <v>190</v>
      </c>
      <c r="K136" s="14">
        <v>3.83</v>
      </c>
      <c r="L136" s="8" t="s">
        <v>362</v>
      </c>
      <c r="M136" s="4" t="s">
        <v>86</v>
      </c>
      <c r="N136" s="46" t="s">
        <v>630</v>
      </c>
      <c r="O136" s="6">
        <v>44508</v>
      </c>
      <c r="P136" s="8">
        <v>2021</v>
      </c>
      <c r="Q136" s="6" t="s">
        <v>1644</v>
      </c>
      <c r="R136" s="6"/>
      <c r="S136" s="6"/>
      <c r="T136" s="6"/>
      <c r="U136" s="6">
        <v>45969</v>
      </c>
      <c r="V136" s="6"/>
      <c r="W136" s="6"/>
      <c r="X136" s="6"/>
      <c r="Y136" s="6"/>
      <c r="Z136" s="6">
        <v>46334</v>
      </c>
      <c r="AA136" s="6"/>
      <c r="AB136" s="6">
        <v>44873</v>
      </c>
      <c r="AC136" s="6"/>
      <c r="AD136" s="6"/>
      <c r="AE136" s="153"/>
      <c r="AF136" s="156"/>
      <c r="AG136" s="155"/>
      <c r="AH136" s="155"/>
      <c r="AI136" s="33"/>
      <c r="AJ136" s="13"/>
      <c r="AK136" s="52"/>
      <c r="AL136" s="4" t="s">
        <v>1638</v>
      </c>
      <c r="AM136" s="8"/>
      <c r="AN136" s="74"/>
      <c r="AO136" s="74"/>
      <c r="AP136" s="75"/>
      <c r="AQ136" s="69"/>
      <c r="AR136" s="76"/>
      <c r="AS136" s="69"/>
      <c r="AU136" s="77"/>
      <c r="AV136" s="69"/>
      <c r="AW136" s="78"/>
      <c r="AX136" s="78"/>
      <c r="AY136" s="67"/>
      <c r="BA136" s="74"/>
      <c r="BB136" s="74"/>
      <c r="BC136" s="74"/>
      <c r="BD136" s="74"/>
      <c r="BE136" s="74"/>
      <c r="BF136" s="74"/>
      <c r="BG136" s="74"/>
      <c r="BH136" s="75"/>
      <c r="BI136" s="69"/>
      <c r="BJ136" s="76"/>
      <c r="BK136" s="69"/>
      <c r="BM136" s="77"/>
      <c r="BN136" s="69"/>
      <c r="BO136" s="78"/>
      <c r="BP136" s="78"/>
      <c r="BQ136" s="67"/>
    </row>
    <row r="137" spans="1:72" s="3" customFormat="1" ht="70.5" customHeight="1">
      <c r="A137" s="13">
        <v>130</v>
      </c>
      <c r="B137" s="8"/>
      <c r="C137" s="8"/>
      <c r="D137" s="8"/>
      <c r="E137" s="61" t="s">
        <v>1003</v>
      </c>
      <c r="F137" s="2" t="s">
        <v>227</v>
      </c>
      <c r="G137" s="2" t="s">
        <v>224</v>
      </c>
      <c r="H137" s="8" t="s">
        <v>34</v>
      </c>
      <c r="I137" s="92" t="s">
        <v>286</v>
      </c>
      <c r="J137" s="41" t="s">
        <v>2</v>
      </c>
      <c r="K137" s="45">
        <v>1.542</v>
      </c>
      <c r="L137" s="72" t="s">
        <v>363</v>
      </c>
      <c r="M137" s="4" t="s">
        <v>86</v>
      </c>
      <c r="N137" s="46" t="s">
        <v>631</v>
      </c>
      <c r="O137" s="6">
        <v>44526</v>
      </c>
      <c r="P137" s="8">
        <v>2021</v>
      </c>
      <c r="Q137" s="6" t="s">
        <v>1644</v>
      </c>
      <c r="R137" s="6"/>
      <c r="S137" s="6"/>
      <c r="T137" s="6"/>
      <c r="U137" s="6">
        <v>45256</v>
      </c>
      <c r="V137" s="6"/>
      <c r="W137" s="6"/>
      <c r="X137" s="6"/>
      <c r="Y137" s="6"/>
      <c r="Z137" s="6">
        <v>46352</v>
      </c>
      <c r="AA137" s="6"/>
      <c r="AB137" s="6"/>
      <c r="AC137" s="6"/>
      <c r="AD137" s="6"/>
      <c r="AE137" s="153"/>
      <c r="AF137" s="156"/>
      <c r="AG137" s="155"/>
      <c r="AH137" s="155"/>
      <c r="AI137" s="33"/>
      <c r="AJ137" s="13"/>
      <c r="AK137" s="52"/>
      <c r="AL137" s="4" t="s">
        <v>1638</v>
      </c>
      <c r="AM137" s="8"/>
    </row>
    <row r="138" spans="1:72" s="3" customFormat="1" ht="70.5" customHeight="1">
      <c r="A138" s="13">
        <v>131</v>
      </c>
      <c r="B138" s="34"/>
      <c r="C138" s="34"/>
      <c r="D138" s="34"/>
      <c r="E138" s="61" t="s">
        <v>829</v>
      </c>
      <c r="F138" s="2" t="s">
        <v>227</v>
      </c>
      <c r="G138" s="2" t="s">
        <v>224</v>
      </c>
      <c r="H138" s="34" t="s">
        <v>35</v>
      </c>
      <c r="I138" s="82" t="s">
        <v>110</v>
      </c>
      <c r="J138" s="41" t="s">
        <v>2</v>
      </c>
      <c r="K138" s="14">
        <v>1.0669999999999999</v>
      </c>
      <c r="L138" s="8" t="s">
        <v>194</v>
      </c>
      <c r="M138" s="1" t="s">
        <v>27</v>
      </c>
      <c r="N138" s="46" t="s">
        <v>673</v>
      </c>
      <c r="O138" s="6">
        <v>44368</v>
      </c>
      <c r="P138" s="8">
        <v>2021</v>
      </c>
      <c r="Q138" s="6" t="s">
        <v>1644</v>
      </c>
      <c r="R138" s="6"/>
      <c r="S138" s="6"/>
      <c r="T138" s="6"/>
      <c r="U138" s="6">
        <v>45098</v>
      </c>
      <c r="V138" s="6"/>
      <c r="W138" s="6">
        <v>46559</v>
      </c>
      <c r="X138" s="6"/>
      <c r="Y138" s="6"/>
      <c r="Z138" s="6">
        <v>46194</v>
      </c>
      <c r="AA138" s="6"/>
      <c r="AB138" s="6"/>
      <c r="AC138" s="6"/>
      <c r="AD138" s="6"/>
      <c r="AE138" s="153"/>
      <c r="AF138" s="156"/>
      <c r="AG138" s="155"/>
      <c r="AH138" s="155"/>
      <c r="AI138" s="33"/>
      <c r="AJ138" s="33"/>
      <c r="AK138" s="8"/>
      <c r="AL138" s="4" t="s">
        <v>179</v>
      </c>
      <c r="AM138" s="8"/>
    </row>
    <row r="139" spans="1:72" s="3" customFormat="1" ht="70.5" customHeight="1">
      <c r="A139" s="13">
        <v>132</v>
      </c>
      <c r="B139" s="34"/>
      <c r="C139" s="34"/>
      <c r="D139" s="34"/>
      <c r="E139" s="61" t="s">
        <v>827</v>
      </c>
      <c r="F139" s="2" t="s">
        <v>227</v>
      </c>
      <c r="G139" s="2" t="s">
        <v>224</v>
      </c>
      <c r="H139" s="34" t="s">
        <v>35</v>
      </c>
      <c r="I139" s="82" t="s">
        <v>293</v>
      </c>
      <c r="J139" s="41" t="s">
        <v>2</v>
      </c>
      <c r="K139" s="14">
        <v>5.9329999999999998</v>
      </c>
      <c r="L139" s="8" t="s">
        <v>195</v>
      </c>
      <c r="M139" s="8" t="s">
        <v>172</v>
      </c>
      <c r="N139" s="34" t="s">
        <v>674</v>
      </c>
      <c r="O139" s="6">
        <v>44433</v>
      </c>
      <c r="P139" s="8">
        <v>2021</v>
      </c>
      <c r="Q139" s="6" t="s">
        <v>1644</v>
      </c>
      <c r="R139" s="6"/>
      <c r="S139" s="6"/>
      <c r="T139" s="6"/>
      <c r="U139" s="6">
        <v>45163</v>
      </c>
      <c r="V139" s="6"/>
      <c r="W139" s="6">
        <v>46624</v>
      </c>
      <c r="X139" s="6"/>
      <c r="Y139" s="6"/>
      <c r="Z139" s="6">
        <v>46259</v>
      </c>
      <c r="AA139" s="6"/>
      <c r="AB139" s="6"/>
      <c r="AC139" s="6"/>
      <c r="AD139" s="6"/>
      <c r="AE139" s="153"/>
      <c r="AF139" s="156"/>
      <c r="AG139" s="155"/>
      <c r="AH139" s="155"/>
      <c r="AI139" s="33"/>
      <c r="AJ139" s="33"/>
      <c r="AK139" s="8"/>
      <c r="AL139" s="4" t="s">
        <v>179</v>
      </c>
      <c r="AM139" s="8"/>
    </row>
    <row r="140" spans="1:72" s="3" customFormat="1" ht="70.5" customHeight="1">
      <c r="A140" s="13">
        <v>133</v>
      </c>
      <c r="B140" s="34"/>
      <c r="C140" s="34"/>
      <c r="D140" s="34"/>
      <c r="E140" s="61" t="s">
        <v>828</v>
      </c>
      <c r="F140" s="2" t="s">
        <v>227</v>
      </c>
      <c r="G140" s="2" t="s">
        <v>224</v>
      </c>
      <c r="H140" s="34" t="s">
        <v>35</v>
      </c>
      <c r="I140" s="82" t="s">
        <v>157</v>
      </c>
      <c r="J140" s="8" t="s">
        <v>102</v>
      </c>
      <c r="K140" s="14">
        <v>5</v>
      </c>
      <c r="L140" s="8" t="s">
        <v>470</v>
      </c>
      <c r="M140" s="8" t="s">
        <v>172</v>
      </c>
      <c r="N140" s="34" t="s">
        <v>674</v>
      </c>
      <c r="O140" s="6">
        <v>44519</v>
      </c>
      <c r="P140" s="8">
        <v>2021</v>
      </c>
      <c r="Q140" s="6" t="s">
        <v>1644</v>
      </c>
      <c r="R140" s="6"/>
      <c r="S140" s="6"/>
      <c r="T140" s="6"/>
      <c r="U140" s="6">
        <v>45980</v>
      </c>
      <c r="V140" s="6"/>
      <c r="W140" s="6">
        <v>46710</v>
      </c>
      <c r="X140" s="6"/>
      <c r="Y140" s="6"/>
      <c r="Z140" s="6">
        <v>46345</v>
      </c>
      <c r="AA140" s="6"/>
      <c r="AB140" s="6">
        <v>44670</v>
      </c>
      <c r="AC140" s="6"/>
      <c r="AD140" s="6"/>
      <c r="AE140" s="153"/>
      <c r="AF140" s="156"/>
      <c r="AG140" s="155"/>
      <c r="AH140" s="155"/>
      <c r="AI140" s="33"/>
      <c r="AJ140" s="33"/>
      <c r="AK140" s="8"/>
      <c r="AL140" s="4" t="s">
        <v>179</v>
      </c>
      <c r="AM140" s="8"/>
      <c r="AN140" s="74"/>
      <c r="AO140" s="74"/>
      <c r="AP140" s="74"/>
      <c r="AQ140" s="75"/>
      <c r="AR140" s="69"/>
      <c r="AS140" s="76"/>
      <c r="AT140" s="69"/>
      <c r="AV140" s="77"/>
      <c r="AW140" s="69"/>
      <c r="AX140" s="78"/>
      <c r="AY140" s="78"/>
      <c r="AZ140" s="67"/>
    </row>
    <row r="141" spans="1:72" s="3" customFormat="1" ht="70.5" customHeight="1">
      <c r="A141" s="13">
        <v>134</v>
      </c>
      <c r="B141" s="19"/>
      <c r="C141" s="169"/>
      <c r="D141" s="169"/>
      <c r="E141" s="172" t="s">
        <v>834</v>
      </c>
      <c r="F141" s="2" t="s">
        <v>227</v>
      </c>
      <c r="G141" s="2" t="s">
        <v>224</v>
      </c>
      <c r="H141" s="19" t="s">
        <v>46</v>
      </c>
      <c r="I141" s="82" t="s">
        <v>295</v>
      </c>
      <c r="J141" s="8" t="s">
        <v>102</v>
      </c>
      <c r="K141" s="14">
        <v>2</v>
      </c>
      <c r="L141" s="8" t="s">
        <v>393</v>
      </c>
      <c r="M141" s="8" t="s">
        <v>92</v>
      </c>
      <c r="N141" s="34" t="s">
        <v>680</v>
      </c>
      <c r="O141" s="6">
        <v>44435</v>
      </c>
      <c r="P141" s="8">
        <v>2021</v>
      </c>
      <c r="Q141" s="6" t="s">
        <v>1644</v>
      </c>
      <c r="R141" s="6"/>
      <c r="S141" s="6"/>
      <c r="T141" s="6">
        <v>45896</v>
      </c>
      <c r="U141" s="6"/>
      <c r="V141" s="6"/>
      <c r="W141" s="6"/>
      <c r="X141" s="6">
        <v>46261</v>
      </c>
      <c r="Y141" s="6"/>
      <c r="Z141" s="6">
        <v>46261</v>
      </c>
      <c r="AA141" s="6"/>
      <c r="AB141" s="6"/>
      <c r="AC141" s="6"/>
      <c r="AD141" s="6"/>
      <c r="AE141" s="153"/>
      <c r="AF141" s="154"/>
      <c r="AG141" s="155"/>
      <c r="AH141" s="155"/>
      <c r="AI141" s="33"/>
      <c r="AJ141" s="33"/>
      <c r="AK141" s="52"/>
      <c r="AL141" s="8" t="s">
        <v>48</v>
      </c>
      <c r="AM141" s="19"/>
    </row>
    <row r="142" spans="1:72" s="3" customFormat="1" ht="70.5" customHeight="1">
      <c r="A142" s="13">
        <v>135</v>
      </c>
      <c r="B142" s="19"/>
      <c r="C142" s="19"/>
      <c r="D142" s="19"/>
      <c r="E142" s="19"/>
      <c r="F142" s="19"/>
      <c r="G142" s="2" t="s">
        <v>224</v>
      </c>
      <c r="H142" s="19" t="s">
        <v>46</v>
      </c>
      <c r="I142" s="90" t="s">
        <v>111</v>
      </c>
      <c r="J142" s="8" t="s">
        <v>102</v>
      </c>
      <c r="K142" s="42">
        <v>1.0880000000000001</v>
      </c>
      <c r="L142" s="41" t="s">
        <v>466</v>
      </c>
      <c r="M142" s="8" t="s">
        <v>172</v>
      </c>
      <c r="N142" s="34" t="s">
        <v>681</v>
      </c>
      <c r="O142" s="6">
        <v>44536</v>
      </c>
      <c r="P142" s="8">
        <v>2021</v>
      </c>
      <c r="Q142" s="6" t="s">
        <v>1644</v>
      </c>
      <c r="R142" s="6"/>
      <c r="S142" s="6"/>
      <c r="T142" s="6">
        <v>45997</v>
      </c>
      <c r="U142" s="6"/>
      <c r="V142" s="6"/>
      <c r="W142" s="6"/>
      <c r="X142" s="6"/>
      <c r="Y142" s="6"/>
      <c r="Z142" s="6">
        <v>46362</v>
      </c>
      <c r="AA142" s="6"/>
      <c r="AB142" s="6">
        <v>44718</v>
      </c>
      <c r="AC142" s="6"/>
      <c r="AD142" s="6"/>
      <c r="AE142" s="158"/>
      <c r="AF142" s="154"/>
      <c r="AG142" s="155"/>
      <c r="AH142" s="155"/>
      <c r="AI142" s="33"/>
      <c r="AJ142" s="33"/>
      <c r="AK142" s="52"/>
      <c r="AL142" s="8" t="s">
        <v>48</v>
      </c>
      <c r="AM142" s="19"/>
    </row>
    <row r="143" spans="1:72" s="51" customFormat="1" ht="33" customHeight="1">
      <c r="A143" s="13">
        <v>136</v>
      </c>
      <c r="B143" s="19"/>
      <c r="C143" s="19"/>
      <c r="D143" s="19"/>
      <c r="E143" s="19"/>
      <c r="F143" s="19"/>
      <c r="G143" s="2" t="s">
        <v>224</v>
      </c>
      <c r="H143" s="19" t="s">
        <v>46</v>
      </c>
      <c r="I143" s="82" t="s">
        <v>242</v>
      </c>
      <c r="J143" s="8" t="s">
        <v>102</v>
      </c>
      <c r="K143" s="14">
        <v>7.0039999999999996</v>
      </c>
      <c r="L143" s="8" t="s">
        <v>485</v>
      </c>
      <c r="M143" s="8" t="s">
        <v>172</v>
      </c>
      <c r="N143" s="8" t="s">
        <v>679</v>
      </c>
      <c r="O143" s="6">
        <v>44550</v>
      </c>
      <c r="P143" s="8">
        <v>2021</v>
      </c>
      <c r="Q143" s="6" t="s">
        <v>1644</v>
      </c>
      <c r="R143" s="6"/>
      <c r="S143" s="6"/>
      <c r="T143" s="6"/>
      <c r="U143" s="6">
        <v>46011</v>
      </c>
      <c r="V143" s="6"/>
      <c r="W143" s="6"/>
      <c r="X143" s="6">
        <v>46376</v>
      </c>
      <c r="Y143" s="6"/>
      <c r="Z143" s="6">
        <v>46376</v>
      </c>
      <c r="AA143" s="6"/>
      <c r="AB143" s="6">
        <v>44732</v>
      </c>
      <c r="AC143" s="6"/>
      <c r="AD143" s="6">
        <v>47472</v>
      </c>
      <c r="AE143" s="158"/>
      <c r="AF143" s="154"/>
      <c r="AG143" s="155"/>
      <c r="AH143" s="155"/>
      <c r="AI143" s="33"/>
      <c r="AJ143" s="33"/>
      <c r="AK143" s="52"/>
      <c r="AL143" s="8" t="s">
        <v>48</v>
      </c>
      <c r="AM143" s="19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</row>
    <row r="144" spans="1:72" s="3" customFormat="1" ht="28">
      <c r="A144" s="13">
        <v>137</v>
      </c>
      <c r="B144" s="19"/>
      <c r="C144" s="19"/>
      <c r="D144" s="19"/>
      <c r="E144" s="61" t="s">
        <v>843</v>
      </c>
      <c r="F144" s="2" t="s">
        <v>227</v>
      </c>
      <c r="G144" s="2" t="s">
        <v>224</v>
      </c>
      <c r="H144" s="19" t="s">
        <v>14</v>
      </c>
      <c r="I144" s="82" t="s">
        <v>298</v>
      </c>
      <c r="J144" s="41" t="s">
        <v>2</v>
      </c>
      <c r="K144" s="14">
        <v>1.5</v>
      </c>
      <c r="L144" s="8" t="s">
        <v>394</v>
      </c>
      <c r="M144" s="8" t="s">
        <v>172</v>
      </c>
      <c r="N144" s="34" t="s">
        <v>601</v>
      </c>
      <c r="O144" s="6">
        <v>44403</v>
      </c>
      <c r="P144" s="8">
        <v>2021</v>
      </c>
      <c r="Q144" s="6" t="s">
        <v>1644</v>
      </c>
      <c r="R144" s="6"/>
      <c r="S144" s="6"/>
      <c r="T144" s="6"/>
      <c r="U144" s="6">
        <v>45133</v>
      </c>
      <c r="V144" s="6"/>
      <c r="W144" s="6"/>
      <c r="X144" s="6"/>
      <c r="Y144" s="6"/>
      <c r="Z144" s="6">
        <v>46229</v>
      </c>
      <c r="AA144" s="6"/>
      <c r="AB144" s="6"/>
      <c r="AC144" s="6"/>
      <c r="AD144" s="6"/>
      <c r="AE144" s="153"/>
      <c r="AF144" s="154"/>
      <c r="AG144" s="155"/>
      <c r="AH144" s="155"/>
      <c r="AI144" s="33"/>
      <c r="AJ144" s="13"/>
      <c r="AK144" s="52"/>
      <c r="AL144" s="8" t="s">
        <v>49</v>
      </c>
      <c r="AM144" s="8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</row>
    <row r="145" spans="1:72" s="3" customFormat="1" ht="36" customHeight="1">
      <c r="A145" s="13">
        <v>138</v>
      </c>
      <c r="B145" s="19"/>
      <c r="C145" s="19"/>
      <c r="D145" s="19"/>
      <c r="E145" s="61" t="s">
        <v>844</v>
      </c>
      <c r="F145" s="2" t="s">
        <v>227</v>
      </c>
      <c r="G145" s="2" t="s">
        <v>224</v>
      </c>
      <c r="H145" s="19" t="s">
        <v>14</v>
      </c>
      <c r="I145" s="82" t="s">
        <v>297</v>
      </c>
      <c r="J145" s="8" t="s">
        <v>102</v>
      </c>
      <c r="K145" s="14">
        <v>1.6879999999999999</v>
      </c>
      <c r="L145" s="8" t="s">
        <v>395</v>
      </c>
      <c r="M145" s="8" t="s">
        <v>103</v>
      </c>
      <c r="N145" s="34" t="s">
        <v>688</v>
      </c>
      <c r="O145" s="6">
        <v>44490</v>
      </c>
      <c r="P145" s="8">
        <v>2021</v>
      </c>
      <c r="Q145" s="6" t="s">
        <v>1644</v>
      </c>
      <c r="R145" s="6"/>
      <c r="S145" s="6"/>
      <c r="T145" s="6"/>
      <c r="U145" s="6">
        <v>45951</v>
      </c>
      <c r="V145" s="6"/>
      <c r="W145" s="6">
        <v>46681</v>
      </c>
      <c r="X145" s="6"/>
      <c r="Y145" s="6"/>
      <c r="Z145" s="6">
        <v>46316</v>
      </c>
      <c r="AA145" s="6"/>
      <c r="AB145" s="6">
        <v>44672</v>
      </c>
      <c r="AC145" s="6"/>
      <c r="AD145" s="6"/>
      <c r="AE145" s="153"/>
      <c r="AF145" s="154"/>
      <c r="AG145" s="155"/>
      <c r="AH145" s="155"/>
      <c r="AI145" s="33"/>
      <c r="AJ145" s="13"/>
      <c r="AK145" s="52"/>
      <c r="AL145" s="8" t="s">
        <v>49</v>
      </c>
      <c r="AM145" s="8"/>
    </row>
    <row r="146" spans="1:72" s="3" customFormat="1" ht="56">
      <c r="A146" s="13">
        <v>139</v>
      </c>
      <c r="B146" s="2" t="s">
        <v>815</v>
      </c>
      <c r="C146" s="2"/>
      <c r="D146" s="2"/>
      <c r="E146" s="8" t="s">
        <v>863</v>
      </c>
      <c r="F146" s="2" t="s">
        <v>227</v>
      </c>
      <c r="G146" s="2" t="s">
        <v>224</v>
      </c>
      <c r="H146" s="2" t="s">
        <v>21</v>
      </c>
      <c r="I146" s="82" t="s">
        <v>254</v>
      </c>
      <c r="J146" s="8" t="s">
        <v>102</v>
      </c>
      <c r="K146" s="14">
        <v>5.7640000000000002</v>
      </c>
      <c r="L146" s="8" t="s">
        <v>455</v>
      </c>
      <c r="M146" s="8" t="s">
        <v>140</v>
      </c>
      <c r="N146" s="34" t="s">
        <v>702</v>
      </c>
      <c r="O146" s="6">
        <v>44424</v>
      </c>
      <c r="P146" s="8">
        <v>2021</v>
      </c>
      <c r="Q146" s="6" t="s">
        <v>1644</v>
      </c>
      <c r="R146" s="6"/>
      <c r="S146" s="6"/>
      <c r="T146" s="6"/>
      <c r="U146" s="6">
        <v>45885</v>
      </c>
      <c r="V146" s="6"/>
      <c r="W146" s="6"/>
      <c r="X146" s="6">
        <v>46250</v>
      </c>
      <c r="Y146" s="6"/>
      <c r="Z146" s="6">
        <v>46250</v>
      </c>
      <c r="AA146" s="6"/>
      <c r="AB146" s="6">
        <v>44789</v>
      </c>
      <c r="AC146" s="6"/>
      <c r="AD146" s="6">
        <v>47346</v>
      </c>
      <c r="AE146" s="153"/>
      <c r="AF146" s="154"/>
      <c r="AG146" s="154"/>
      <c r="AH146" s="155"/>
      <c r="AI146" s="33"/>
      <c r="AJ146" s="33"/>
      <c r="AK146" s="4"/>
      <c r="AL146" s="8" t="s">
        <v>175</v>
      </c>
      <c r="AM146" s="1"/>
    </row>
    <row r="147" spans="1:72" s="3" customFormat="1" ht="28">
      <c r="A147" s="13">
        <v>140</v>
      </c>
      <c r="B147" s="2" t="s">
        <v>815</v>
      </c>
      <c r="C147" s="2"/>
      <c r="D147" s="2"/>
      <c r="E147" s="8" t="s">
        <v>864</v>
      </c>
      <c r="F147" s="2" t="s">
        <v>227</v>
      </c>
      <c r="G147" s="2" t="s">
        <v>224</v>
      </c>
      <c r="H147" s="2" t="s">
        <v>21</v>
      </c>
      <c r="I147" s="82" t="s">
        <v>254</v>
      </c>
      <c r="J147" s="8" t="s">
        <v>102</v>
      </c>
      <c r="K147" s="14">
        <v>3.7570000000000001</v>
      </c>
      <c r="L147" s="8" t="s">
        <v>402</v>
      </c>
      <c r="M147" s="8" t="s">
        <v>172</v>
      </c>
      <c r="N147" s="34" t="s">
        <v>703</v>
      </c>
      <c r="O147" s="6">
        <v>44491</v>
      </c>
      <c r="P147" s="8">
        <v>2021</v>
      </c>
      <c r="Q147" s="6" t="s">
        <v>1644</v>
      </c>
      <c r="R147" s="6"/>
      <c r="S147" s="6"/>
      <c r="T147" s="6"/>
      <c r="U147" s="6">
        <v>45952</v>
      </c>
      <c r="V147" s="6"/>
      <c r="W147" s="6"/>
      <c r="X147" s="6"/>
      <c r="Y147" s="6"/>
      <c r="Z147" s="6">
        <v>46317</v>
      </c>
      <c r="AA147" s="6"/>
      <c r="AB147" s="6">
        <v>44856</v>
      </c>
      <c r="AC147" s="6"/>
      <c r="AD147" s="6"/>
      <c r="AE147" s="153"/>
      <c r="AF147" s="154"/>
      <c r="AG147" s="155"/>
      <c r="AH147" s="155"/>
      <c r="AI147" s="33"/>
      <c r="AJ147" s="33"/>
      <c r="AK147" s="4"/>
      <c r="AL147" s="8" t="s">
        <v>175</v>
      </c>
      <c r="AM147" s="1"/>
    </row>
    <row r="148" spans="1:72" s="3" customFormat="1" ht="36" customHeight="1">
      <c r="A148" s="13">
        <v>141</v>
      </c>
      <c r="B148" s="2"/>
      <c r="C148" s="2"/>
      <c r="D148" s="2"/>
      <c r="E148" s="8" t="s">
        <v>870</v>
      </c>
      <c r="F148" s="2" t="s">
        <v>227</v>
      </c>
      <c r="G148" s="2" t="s">
        <v>224</v>
      </c>
      <c r="H148" s="2" t="s">
        <v>11</v>
      </c>
      <c r="I148" s="82" t="s">
        <v>94</v>
      </c>
      <c r="J148" s="41" t="s">
        <v>2</v>
      </c>
      <c r="K148" s="14">
        <v>2.0019999999999998</v>
      </c>
      <c r="L148" s="8" t="s">
        <v>198</v>
      </c>
      <c r="M148" s="8" t="s">
        <v>197</v>
      </c>
      <c r="N148" s="34" t="s">
        <v>707</v>
      </c>
      <c r="O148" s="6">
        <v>44400</v>
      </c>
      <c r="P148" s="8">
        <v>2021</v>
      </c>
      <c r="Q148" s="6" t="s">
        <v>1644</v>
      </c>
      <c r="R148" s="6"/>
      <c r="S148" s="6"/>
      <c r="T148" s="6"/>
      <c r="U148" s="6">
        <v>45130</v>
      </c>
      <c r="V148" s="6"/>
      <c r="W148" s="6"/>
      <c r="X148" s="6"/>
      <c r="Y148" s="6"/>
      <c r="Z148" s="6">
        <v>46226</v>
      </c>
      <c r="AA148" s="6"/>
      <c r="AB148" s="6"/>
      <c r="AC148" s="6"/>
      <c r="AD148" s="6"/>
      <c r="AE148" s="153"/>
      <c r="AF148" s="154"/>
      <c r="AG148" s="155"/>
      <c r="AH148" s="155"/>
      <c r="AI148" s="33"/>
      <c r="AJ148" s="33"/>
      <c r="AK148" s="4"/>
      <c r="AL148" s="8" t="s">
        <v>1641</v>
      </c>
      <c r="AM148" s="19"/>
    </row>
    <row r="149" spans="1:72" ht="30.75" customHeight="1">
      <c r="A149" s="13">
        <v>142</v>
      </c>
      <c r="B149" s="2"/>
      <c r="C149" s="2"/>
      <c r="D149" s="2"/>
      <c r="E149" s="8" t="s">
        <v>869</v>
      </c>
      <c r="F149" s="2" t="s">
        <v>227</v>
      </c>
      <c r="G149" s="2" t="s">
        <v>224</v>
      </c>
      <c r="H149" s="2" t="s">
        <v>11</v>
      </c>
      <c r="I149" s="82" t="s">
        <v>302</v>
      </c>
      <c r="J149" s="41" t="s">
        <v>2</v>
      </c>
      <c r="K149" s="14">
        <v>2</v>
      </c>
      <c r="L149" s="8" t="s">
        <v>196</v>
      </c>
      <c r="M149" s="8" t="s">
        <v>140</v>
      </c>
      <c r="N149" s="34" t="s">
        <v>654</v>
      </c>
      <c r="O149" s="6">
        <v>44482</v>
      </c>
      <c r="P149" s="8">
        <v>2021</v>
      </c>
      <c r="Q149" s="6" t="s">
        <v>1644</v>
      </c>
      <c r="R149" s="6"/>
      <c r="S149" s="6"/>
      <c r="T149" s="6"/>
      <c r="U149" s="6">
        <v>45212</v>
      </c>
      <c r="V149" s="6"/>
      <c r="W149" s="6">
        <v>46673</v>
      </c>
      <c r="X149" s="6"/>
      <c r="Y149" s="6"/>
      <c r="Z149" s="6">
        <v>46308</v>
      </c>
      <c r="AA149" s="6"/>
      <c r="AB149" s="6"/>
      <c r="AC149" s="6"/>
      <c r="AD149" s="6">
        <v>47404</v>
      </c>
      <c r="AE149" s="153"/>
      <c r="AF149" s="154"/>
      <c r="AG149" s="155"/>
      <c r="AH149" s="155"/>
      <c r="AI149" s="33"/>
      <c r="AJ149" s="33"/>
      <c r="AK149" s="4"/>
      <c r="AL149" s="8" t="s">
        <v>1641</v>
      </c>
      <c r="AM149" s="19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</row>
    <row r="150" spans="1:72" ht="32.25" customHeight="1">
      <c r="A150" s="13">
        <v>143</v>
      </c>
      <c r="B150" s="2"/>
      <c r="C150" s="2"/>
      <c r="D150" s="2"/>
      <c r="E150" s="8"/>
      <c r="F150" s="2"/>
      <c r="G150" s="2" t="s">
        <v>224</v>
      </c>
      <c r="H150" s="2" t="s">
        <v>36</v>
      </c>
      <c r="I150" s="82" t="s">
        <v>304</v>
      </c>
      <c r="J150" s="41" t="s">
        <v>2</v>
      </c>
      <c r="K150" s="14">
        <v>4.1980000000000004</v>
      </c>
      <c r="L150" s="8" t="s">
        <v>408</v>
      </c>
      <c r="M150" s="8" t="s">
        <v>172</v>
      </c>
      <c r="N150" s="34" t="s">
        <v>711</v>
      </c>
      <c r="O150" s="6">
        <v>44469</v>
      </c>
      <c r="P150" s="8">
        <v>2021</v>
      </c>
      <c r="Q150" s="6" t="s">
        <v>1644</v>
      </c>
      <c r="R150" s="6"/>
      <c r="S150" s="6"/>
      <c r="T150" s="6"/>
      <c r="U150" s="6">
        <v>45199</v>
      </c>
      <c r="V150" s="6"/>
      <c r="W150" s="6"/>
      <c r="X150" s="6"/>
      <c r="Y150" s="6"/>
      <c r="Z150" s="6">
        <v>46295</v>
      </c>
      <c r="AA150" s="6"/>
      <c r="AB150" s="6"/>
      <c r="AC150" s="6"/>
      <c r="AD150" s="6"/>
      <c r="AE150" s="159"/>
      <c r="AF150" s="156"/>
      <c r="AG150" s="155"/>
      <c r="AH150" s="155"/>
      <c r="AI150" s="33"/>
      <c r="AJ150" s="33"/>
      <c r="AK150" s="4"/>
      <c r="AL150" s="8" t="s">
        <v>76</v>
      </c>
      <c r="AM150" s="19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</row>
    <row r="151" spans="1:72" ht="34.5" customHeight="1">
      <c r="A151" s="13">
        <v>144</v>
      </c>
      <c r="B151" s="2"/>
      <c r="C151" s="2"/>
      <c r="D151" s="2"/>
      <c r="E151" s="8" t="s">
        <v>872</v>
      </c>
      <c r="F151" s="2" t="s">
        <v>227</v>
      </c>
      <c r="G151" s="2" t="s">
        <v>224</v>
      </c>
      <c r="H151" s="2" t="s">
        <v>36</v>
      </c>
      <c r="I151" s="82" t="s">
        <v>282</v>
      </c>
      <c r="J151" s="8" t="s">
        <v>102</v>
      </c>
      <c r="K151" s="14">
        <v>3</v>
      </c>
      <c r="L151" s="8" t="s">
        <v>406</v>
      </c>
      <c r="M151" s="8" t="s">
        <v>172</v>
      </c>
      <c r="N151" s="34" t="s">
        <v>710</v>
      </c>
      <c r="O151" s="6">
        <v>44484</v>
      </c>
      <c r="P151" s="8">
        <v>2021</v>
      </c>
      <c r="Q151" s="6" t="s">
        <v>1644</v>
      </c>
      <c r="R151" s="6"/>
      <c r="S151" s="6"/>
      <c r="T151" s="6"/>
      <c r="U151" s="6">
        <v>45214</v>
      </c>
      <c r="V151" s="6"/>
      <c r="W151" s="6"/>
      <c r="X151" s="6"/>
      <c r="Y151" s="6"/>
      <c r="Z151" s="6">
        <v>46310</v>
      </c>
      <c r="AA151" s="6"/>
      <c r="AB151" s="6"/>
      <c r="AC151" s="6"/>
      <c r="AD151" s="6"/>
      <c r="AE151" s="159"/>
      <c r="AF151" s="162"/>
      <c r="AG151" s="155"/>
      <c r="AH151" s="155"/>
      <c r="AI151" s="33"/>
      <c r="AJ151" s="33"/>
      <c r="AK151" s="4"/>
      <c r="AL151" s="8" t="s">
        <v>76</v>
      </c>
      <c r="AM151" s="19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</row>
    <row r="152" spans="1:72" ht="26.25" customHeight="1">
      <c r="A152" s="13">
        <v>145</v>
      </c>
      <c r="B152" s="2"/>
      <c r="C152" s="2"/>
      <c r="D152" s="2"/>
      <c r="E152" s="8" t="s">
        <v>871</v>
      </c>
      <c r="F152" s="2" t="s">
        <v>227</v>
      </c>
      <c r="G152" s="2" t="s">
        <v>224</v>
      </c>
      <c r="H152" s="2" t="s">
        <v>36</v>
      </c>
      <c r="I152" s="82" t="s">
        <v>303</v>
      </c>
      <c r="J152" s="41" t="s">
        <v>2</v>
      </c>
      <c r="K152" s="14">
        <v>7</v>
      </c>
      <c r="L152" s="8" t="s">
        <v>407</v>
      </c>
      <c r="M152" s="8" t="s">
        <v>172</v>
      </c>
      <c r="N152" s="34" t="s">
        <v>711</v>
      </c>
      <c r="O152" s="6">
        <v>44484</v>
      </c>
      <c r="P152" s="8">
        <v>2021</v>
      </c>
      <c r="Q152" s="6" t="s">
        <v>1644</v>
      </c>
      <c r="R152" s="6"/>
      <c r="S152" s="6"/>
      <c r="T152" s="6"/>
      <c r="U152" s="6">
        <v>45214</v>
      </c>
      <c r="V152" s="6"/>
      <c r="W152" s="6">
        <v>46675</v>
      </c>
      <c r="X152" s="6"/>
      <c r="Y152" s="6"/>
      <c r="Z152" s="6">
        <v>46310</v>
      </c>
      <c r="AA152" s="6"/>
      <c r="AB152" s="6"/>
      <c r="AC152" s="6"/>
      <c r="AD152" s="6"/>
      <c r="AE152" s="159"/>
      <c r="AF152" s="162"/>
      <c r="AG152" s="155"/>
      <c r="AH152" s="155"/>
      <c r="AI152" s="33"/>
      <c r="AJ152" s="33"/>
      <c r="AK152" s="4"/>
      <c r="AL152" s="8" t="s">
        <v>76</v>
      </c>
      <c r="AM152" s="19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</row>
    <row r="153" spans="1:72" ht="28.5" customHeight="1">
      <c r="A153" s="13">
        <v>146</v>
      </c>
      <c r="B153" s="8"/>
      <c r="C153" s="8"/>
      <c r="D153" s="8"/>
      <c r="E153" s="61" t="s">
        <v>876</v>
      </c>
      <c r="F153" s="2" t="s">
        <v>227</v>
      </c>
      <c r="G153" s="2" t="s">
        <v>224</v>
      </c>
      <c r="H153" s="8" t="s">
        <v>38</v>
      </c>
      <c r="I153" s="82" t="s">
        <v>309</v>
      </c>
      <c r="J153" s="41" t="s">
        <v>2</v>
      </c>
      <c r="K153" s="14">
        <v>4</v>
      </c>
      <c r="L153" s="8" t="s">
        <v>421</v>
      </c>
      <c r="M153" s="1" t="s">
        <v>27</v>
      </c>
      <c r="N153" s="34" t="s">
        <v>739</v>
      </c>
      <c r="O153" s="6">
        <v>44445</v>
      </c>
      <c r="P153" s="8">
        <v>2021</v>
      </c>
      <c r="Q153" s="6" t="s">
        <v>1644</v>
      </c>
      <c r="R153" s="6"/>
      <c r="S153" s="6"/>
      <c r="T153" s="6"/>
      <c r="U153" s="6">
        <v>45175</v>
      </c>
      <c r="V153" s="6"/>
      <c r="W153" s="6"/>
      <c r="X153" s="6"/>
      <c r="Y153" s="6"/>
      <c r="Z153" s="6">
        <v>46271</v>
      </c>
      <c r="AA153" s="6"/>
      <c r="AB153" s="6"/>
      <c r="AC153" s="6"/>
      <c r="AD153" s="6"/>
      <c r="AE153" s="153"/>
      <c r="AF153" s="156"/>
      <c r="AG153" s="124"/>
      <c r="AH153" s="155"/>
      <c r="AI153" s="33"/>
      <c r="AJ153" s="13"/>
      <c r="AK153" s="52"/>
      <c r="AL153" s="4" t="s">
        <v>100</v>
      </c>
      <c r="AM153" s="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</row>
    <row r="154" spans="1:72" s="3" customFormat="1" ht="84">
      <c r="A154" s="13">
        <v>147</v>
      </c>
      <c r="B154" s="46" t="s">
        <v>815</v>
      </c>
      <c r="C154" s="46"/>
      <c r="D154" s="46"/>
      <c r="E154" s="61" t="s">
        <v>877</v>
      </c>
      <c r="F154" s="2" t="s">
        <v>227</v>
      </c>
      <c r="G154" s="2" t="s">
        <v>224</v>
      </c>
      <c r="H154" s="8" t="s">
        <v>38</v>
      </c>
      <c r="I154" s="82" t="s">
        <v>310</v>
      </c>
      <c r="J154" s="41" t="s">
        <v>2</v>
      </c>
      <c r="K154" s="14">
        <v>5</v>
      </c>
      <c r="L154" s="8" t="s">
        <v>437</v>
      </c>
      <c r="M154" s="8" t="s">
        <v>208</v>
      </c>
      <c r="N154" s="34" t="s">
        <v>738</v>
      </c>
      <c r="O154" s="6">
        <v>44497</v>
      </c>
      <c r="P154" s="8">
        <v>2021</v>
      </c>
      <c r="Q154" s="6" t="s">
        <v>1644</v>
      </c>
      <c r="R154" s="6"/>
      <c r="S154" s="6"/>
      <c r="T154" s="6"/>
      <c r="U154" s="6">
        <v>45227</v>
      </c>
      <c r="V154" s="6"/>
      <c r="W154" s="6"/>
      <c r="X154" s="6"/>
      <c r="Y154" s="6"/>
      <c r="Z154" s="6">
        <v>46323</v>
      </c>
      <c r="AA154" s="6"/>
      <c r="AB154" s="6"/>
      <c r="AC154" s="6"/>
      <c r="AD154" s="6"/>
      <c r="AE154" s="153"/>
      <c r="AF154" s="156"/>
      <c r="AG154" s="124"/>
      <c r="AH154" s="155"/>
      <c r="AI154" s="33"/>
      <c r="AJ154" s="13"/>
      <c r="AK154" s="52"/>
      <c r="AL154" s="4" t="s">
        <v>100</v>
      </c>
      <c r="AM154" s="1"/>
    </row>
    <row r="155" spans="1:72" s="3" customFormat="1" ht="28">
      <c r="A155" s="13">
        <v>148</v>
      </c>
      <c r="B155" s="8"/>
      <c r="C155" s="8"/>
      <c r="D155" s="8"/>
      <c r="E155" s="61" t="s">
        <v>886</v>
      </c>
      <c r="F155" s="2" t="s">
        <v>227</v>
      </c>
      <c r="G155" s="2" t="s">
        <v>224</v>
      </c>
      <c r="H155" s="8" t="s">
        <v>15</v>
      </c>
      <c r="I155" s="90" t="s">
        <v>233</v>
      </c>
      <c r="J155" s="8" t="s">
        <v>190</v>
      </c>
      <c r="K155" s="14">
        <v>2.0009999999999999</v>
      </c>
      <c r="L155" s="8" t="s">
        <v>428</v>
      </c>
      <c r="M155" s="8" t="s">
        <v>172</v>
      </c>
      <c r="N155" s="34" t="s">
        <v>751</v>
      </c>
      <c r="O155" s="6">
        <v>44439</v>
      </c>
      <c r="P155" s="8">
        <v>2021</v>
      </c>
      <c r="Q155" s="6" t="s">
        <v>1644</v>
      </c>
      <c r="R155" s="6"/>
      <c r="S155" s="6"/>
      <c r="T155" s="6"/>
      <c r="U155" s="6">
        <v>45900</v>
      </c>
      <c r="V155" s="6"/>
      <c r="W155" s="6"/>
      <c r="X155" s="6">
        <v>46265</v>
      </c>
      <c r="Y155" s="6"/>
      <c r="Z155" s="6">
        <v>46265</v>
      </c>
      <c r="AA155" s="6"/>
      <c r="AB155" s="6">
        <v>44804</v>
      </c>
      <c r="AC155" s="6"/>
      <c r="AD155" s="6"/>
      <c r="AE155" s="153"/>
      <c r="AF155" s="156"/>
      <c r="AG155" s="155"/>
      <c r="AH155" s="155"/>
      <c r="AI155" s="33"/>
      <c r="AJ155" s="33"/>
      <c r="AK155" s="8"/>
      <c r="AL155" s="8" t="s">
        <v>47</v>
      </c>
      <c r="AM155" s="8"/>
    </row>
    <row r="156" spans="1:72" s="3" customFormat="1" ht="46.5" customHeight="1">
      <c r="A156" s="13">
        <v>149</v>
      </c>
      <c r="B156" s="8"/>
      <c r="C156" s="8"/>
      <c r="D156" s="8"/>
      <c r="E156" s="61" t="s">
        <v>887</v>
      </c>
      <c r="F156" s="2" t="s">
        <v>227</v>
      </c>
      <c r="G156" s="2" t="s">
        <v>224</v>
      </c>
      <c r="H156" s="8" t="s">
        <v>15</v>
      </c>
      <c r="I156" s="82" t="s">
        <v>279</v>
      </c>
      <c r="J156" s="41" t="s">
        <v>2</v>
      </c>
      <c r="K156" s="14">
        <v>3.5009999999999999</v>
      </c>
      <c r="L156" s="8" t="s">
        <v>429</v>
      </c>
      <c r="M156" s="8" t="s">
        <v>172</v>
      </c>
      <c r="N156" s="34" t="s">
        <v>601</v>
      </c>
      <c r="O156" s="6">
        <v>44439</v>
      </c>
      <c r="P156" s="8">
        <v>2021</v>
      </c>
      <c r="Q156" s="6" t="s">
        <v>1644</v>
      </c>
      <c r="R156" s="6"/>
      <c r="S156" s="6"/>
      <c r="T156" s="6"/>
      <c r="U156" s="6">
        <v>45169</v>
      </c>
      <c r="V156" s="6"/>
      <c r="W156" s="6">
        <v>46630</v>
      </c>
      <c r="X156" s="6"/>
      <c r="Y156" s="6"/>
      <c r="Z156" s="6">
        <v>46265</v>
      </c>
      <c r="AA156" s="6"/>
      <c r="AB156" s="6"/>
      <c r="AC156" s="6"/>
      <c r="AD156" s="6"/>
      <c r="AE156" s="153"/>
      <c r="AF156" s="156"/>
      <c r="AG156" s="155"/>
      <c r="AH156" s="155"/>
      <c r="AI156" s="33"/>
      <c r="AJ156" s="33"/>
      <c r="AK156" s="8"/>
      <c r="AL156" s="8" t="s">
        <v>47</v>
      </c>
      <c r="AM156" s="8"/>
    </row>
    <row r="157" spans="1:72" s="3" customFormat="1" ht="45" customHeight="1">
      <c r="A157" s="13">
        <v>150</v>
      </c>
      <c r="B157" s="8"/>
      <c r="C157" s="8"/>
      <c r="D157" s="8"/>
      <c r="E157" s="61" t="s">
        <v>887</v>
      </c>
      <c r="F157" s="2" t="s">
        <v>227</v>
      </c>
      <c r="G157" s="2" t="s">
        <v>224</v>
      </c>
      <c r="H157" s="8" t="s">
        <v>15</v>
      </c>
      <c r="I157" s="82" t="s">
        <v>279</v>
      </c>
      <c r="J157" s="8" t="s">
        <v>2</v>
      </c>
      <c r="K157" s="70">
        <v>3.0009999999999999</v>
      </c>
      <c r="L157" s="8" t="s">
        <v>431</v>
      </c>
      <c r="M157" s="34" t="s">
        <v>103</v>
      </c>
      <c r="N157" s="34" t="s">
        <v>752</v>
      </c>
      <c r="O157" s="6">
        <v>44494</v>
      </c>
      <c r="P157" s="8">
        <v>2021</v>
      </c>
      <c r="Q157" s="6" t="s">
        <v>1644</v>
      </c>
      <c r="R157" s="6"/>
      <c r="S157" s="6"/>
      <c r="T157" s="6"/>
      <c r="U157" s="6">
        <v>45224</v>
      </c>
      <c r="V157" s="6"/>
      <c r="W157" s="6">
        <v>46685</v>
      </c>
      <c r="X157" s="6"/>
      <c r="Y157" s="6"/>
      <c r="Z157" s="6">
        <v>46320</v>
      </c>
      <c r="AA157" s="6"/>
      <c r="AB157" s="6"/>
      <c r="AC157" s="6"/>
      <c r="AD157" s="6"/>
      <c r="AE157" s="153"/>
      <c r="AF157" s="156"/>
      <c r="AG157" s="155"/>
      <c r="AH157" s="155"/>
      <c r="AI157" s="33"/>
      <c r="AJ157" s="33"/>
      <c r="AK157" s="8"/>
      <c r="AL157" s="8" t="s">
        <v>47</v>
      </c>
      <c r="AM157" s="8"/>
    </row>
    <row r="158" spans="1:72" s="3" customFormat="1" ht="28">
      <c r="A158" s="13">
        <v>151</v>
      </c>
      <c r="B158" s="2" t="s">
        <v>815</v>
      </c>
      <c r="C158" s="2"/>
      <c r="D158" s="2"/>
      <c r="E158" s="61" t="s">
        <v>885</v>
      </c>
      <c r="F158" s="2" t="s">
        <v>227</v>
      </c>
      <c r="G158" s="2" t="s">
        <v>224</v>
      </c>
      <c r="H158" s="8" t="s">
        <v>15</v>
      </c>
      <c r="I158" s="82" t="s">
        <v>240</v>
      </c>
      <c r="J158" s="8" t="s">
        <v>102</v>
      </c>
      <c r="K158" s="14">
        <v>5</v>
      </c>
      <c r="L158" s="8" t="s">
        <v>427</v>
      </c>
      <c r="M158" s="8" t="s">
        <v>172</v>
      </c>
      <c r="N158" s="34" t="s">
        <v>750</v>
      </c>
      <c r="O158" s="6">
        <v>44498</v>
      </c>
      <c r="P158" s="8">
        <v>2021</v>
      </c>
      <c r="Q158" s="6" t="s">
        <v>1644</v>
      </c>
      <c r="R158" s="6"/>
      <c r="S158" s="6"/>
      <c r="T158" s="6"/>
      <c r="U158" s="6">
        <v>45959</v>
      </c>
      <c r="V158" s="6"/>
      <c r="W158" s="6">
        <v>46689</v>
      </c>
      <c r="X158" s="6">
        <v>46324</v>
      </c>
      <c r="Y158" s="6"/>
      <c r="Z158" s="6">
        <v>46324</v>
      </c>
      <c r="AA158" s="6"/>
      <c r="AB158" s="6">
        <v>44863</v>
      </c>
      <c r="AC158" s="6"/>
      <c r="AD158" s="6"/>
      <c r="AE158" s="153"/>
      <c r="AF158" s="156"/>
      <c r="AG158" s="155"/>
      <c r="AH158" s="155"/>
      <c r="AI158" s="33"/>
      <c r="AJ158" s="33"/>
      <c r="AK158" s="8"/>
      <c r="AL158" s="8" t="s">
        <v>47</v>
      </c>
      <c r="AM158" s="8"/>
    </row>
    <row r="159" spans="1:72" s="3" customFormat="1" ht="28">
      <c r="A159" s="13">
        <v>152</v>
      </c>
      <c r="B159" s="8"/>
      <c r="C159" s="8"/>
      <c r="D159" s="8"/>
      <c r="E159" s="61" t="s">
        <v>887</v>
      </c>
      <c r="F159" s="2" t="s">
        <v>227</v>
      </c>
      <c r="G159" s="2" t="s">
        <v>224</v>
      </c>
      <c r="H159" s="8" t="s">
        <v>15</v>
      </c>
      <c r="I159" s="82" t="s">
        <v>279</v>
      </c>
      <c r="J159" s="8" t="s">
        <v>102</v>
      </c>
      <c r="K159" s="14">
        <v>2.0310000000000001</v>
      </c>
      <c r="L159" s="8" t="s">
        <v>430</v>
      </c>
      <c r="M159" s="8" t="s">
        <v>172</v>
      </c>
      <c r="N159" s="34" t="s">
        <v>601</v>
      </c>
      <c r="O159" s="6">
        <v>44498</v>
      </c>
      <c r="P159" s="8">
        <v>2021</v>
      </c>
      <c r="Q159" s="6" t="s">
        <v>1644</v>
      </c>
      <c r="R159" s="6"/>
      <c r="S159" s="6"/>
      <c r="T159" s="6"/>
      <c r="U159" s="6">
        <v>45959</v>
      </c>
      <c r="V159" s="6"/>
      <c r="W159" s="6">
        <v>46689</v>
      </c>
      <c r="X159" s="6"/>
      <c r="Y159" s="6"/>
      <c r="Z159" s="6">
        <v>46324</v>
      </c>
      <c r="AA159" s="6"/>
      <c r="AB159" s="6">
        <v>44863</v>
      </c>
      <c r="AC159" s="6"/>
      <c r="AD159" s="6"/>
      <c r="AE159" s="153"/>
      <c r="AF159" s="156"/>
      <c r="AG159" s="155"/>
      <c r="AH159" s="155"/>
      <c r="AI159" s="33"/>
      <c r="AJ159" s="33"/>
      <c r="AK159" s="8"/>
      <c r="AL159" s="8" t="s">
        <v>47</v>
      </c>
      <c r="AM159" s="8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</row>
    <row r="160" spans="1:72" s="3" customFormat="1" ht="28">
      <c r="A160" s="13">
        <v>153</v>
      </c>
      <c r="B160" s="8"/>
      <c r="C160" s="8"/>
      <c r="D160" s="8"/>
      <c r="E160" s="61" t="s">
        <v>888</v>
      </c>
      <c r="F160" s="2" t="s">
        <v>227</v>
      </c>
      <c r="G160" s="2" t="s">
        <v>224</v>
      </c>
      <c r="H160" s="8" t="s">
        <v>15</v>
      </c>
      <c r="I160" s="82" t="s">
        <v>307</v>
      </c>
      <c r="J160" s="8" t="s">
        <v>102</v>
      </c>
      <c r="K160" s="14">
        <v>3.1509999999999998</v>
      </c>
      <c r="L160" s="8" t="s">
        <v>432</v>
      </c>
      <c r="M160" s="8" t="s">
        <v>172</v>
      </c>
      <c r="N160" s="34" t="s">
        <v>753</v>
      </c>
      <c r="O160" s="6">
        <v>44498</v>
      </c>
      <c r="P160" s="8">
        <v>2021</v>
      </c>
      <c r="Q160" s="6" t="s">
        <v>1644</v>
      </c>
      <c r="R160" s="6"/>
      <c r="S160" s="6"/>
      <c r="T160" s="6"/>
      <c r="U160" s="6">
        <v>45959</v>
      </c>
      <c r="V160" s="6"/>
      <c r="W160" s="6">
        <v>46689</v>
      </c>
      <c r="X160" s="6"/>
      <c r="Y160" s="6"/>
      <c r="Z160" s="6">
        <v>46324</v>
      </c>
      <c r="AA160" s="6"/>
      <c r="AB160" s="6">
        <v>44863</v>
      </c>
      <c r="AC160" s="6"/>
      <c r="AD160" s="6"/>
      <c r="AE160" s="153"/>
      <c r="AF160" s="156"/>
      <c r="AG160" s="155"/>
      <c r="AH160" s="155"/>
      <c r="AI160" s="33"/>
      <c r="AJ160" s="33"/>
      <c r="AK160" s="8"/>
      <c r="AL160" s="8" t="s">
        <v>47</v>
      </c>
      <c r="AM160" s="8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</row>
    <row r="161" spans="1:72" s="3" customFormat="1" ht="42">
      <c r="A161" s="13">
        <v>154</v>
      </c>
      <c r="B161" s="46"/>
      <c r="C161" s="46"/>
      <c r="D161" s="46"/>
      <c r="E161" s="61" t="s">
        <v>891</v>
      </c>
      <c r="F161" s="2" t="s">
        <v>227</v>
      </c>
      <c r="G161" s="2" t="s">
        <v>224</v>
      </c>
      <c r="H161" s="46" t="s">
        <v>84</v>
      </c>
      <c r="I161" s="82" t="s">
        <v>314</v>
      </c>
      <c r="J161" s="8" t="s">
        <v>2</v>
      </c>
      <c r="K161" s="14">
        <v>5.0049999999999999</v>
      </c>
      <c r="L161" s="8" t="s">
        <v>200</v>
      </c>
      <c r="M161" s="1" t="s">
        <v>27</v>
      </c>
      <c r="N161" s="34" t="s">
        <v>718</v>
      </c>
      <c r="O161" s="6">
        <v>44412</v>
      </c>
      <c r="P161" s="8">
        <v>2021</v>
      </c>
      <c r="Q161" s="6" t="s">
        <v>1644</v>
      </c>
      <c r="R161" s="6"/>
      <c r="S161" s="6"/>
      <c r="T161" s="6"/>
      <c r="U161" s="6">
        <v>45142</v>
      </c>
      <c r="V161" s="6"/>
      <c r="W161" s="6">
        <v>46603</v>
      </c>
      <c r="X161" s="6"/>
      <c r="Y161" s="6"/>
      <c r="Z161" s="6">
        <v>46238</v>
      </c>
      <c r="AA161" s="6"/>
      <c r="AB161" s="6"/>
      <c r="AC161" s="6"/>
      <c r="AD161" s="6"/>
      <c r="AE161" s="153"/>
      <c r="AF161" s="156"/>
      <c r="AG161" s="155"/>
      <c r="AH161" s="155"/>
      <c r="AI161" s="33"/>
      <c r="AJ161" s="33"/>
      <c r="AK161" s="47"/>
      <c r="AL161" s="4" t="s">
        <v>85</v>
      </c>
      <c r="AM161" s="47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</row>
    <row r="162" spans="1:72" s="3" customFormat="1" ht="56">
      <c r="A162" s="13">
        <v>155</v>
      </c>
      <c r="B162" s="8"/>
      <c r="C162" s="8"/>
      <c r="D162" s="8"/>
      <c r="E162" s="61" t="s">
        <v>892</v>
      </c>
      <c r="F162" s="2" t="s">
        <v>227</v>
      </c>
      <c r="G162" s="2" t="s">
        <v>224</v>
      </c>
      <c r="H162" s="46" t="s">
        <v>84</v>
      </c>
      <c r="I162" s="82" t="s">
        <v>119</v>
      </c>
      <c r="J162" s="8" t="s">
        <v>2</v>
      </c>
      <c r="K162" s="14">
        <v>7</v>
      </c>
      <c r="L162" s="8" t="s">
        <v>448</v>
      </c>
      <c r="M162" s="1" t="s">
        <v>27</v>
      </c>
      <c r="N162" s="34" t="s">
        <v>719</v>
      </c>
      <c r="O162" s="6">
        <v>44489</v>
      </c>
      <c r="P162" s="8">
        <v>2021</v>
      </c>
      <c r="Q162" s="6" t="s">
        <v>1644</v>
      </c>
      <c r="R162" s="6"/>
      <c r="S162" s="6"/>
      <c r="T162" s="6"/>
      <c r="U162" s="6">
        <v>45219</v>
      </c>
      <c r="V162" s="6"/>
      <c r="W162" s="6"/>
      <c r="X162" s="6"/>
      <c r="Y162" s="6"/>
      <c r="Z162" s="6">
        <v>46315</v>
      </c>
      <c r="AA162" s="6"/>
      <c r="AB162" s="6"/>
      <c r="AC162" s="6"/>
      <c r="AD162" s="6"/>
      <c r="AE162" s="158"/>
      <c r="AF162" s="156"/>
      <c r="AG162" s="155"/>
      <c r="AH162" s="155"/>
      <c r="AI162" s="33"/>
      <c r="AJ162" s="33"/>
      <c r="AK162" s="47"/>
      <c r="AL162" s="4" t="s">
        <v>85</v>
      </c>
      <c r="AM162" s="47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</row>
    <row r="163" spans="1:72" s="3" customFormat="1" ht="42">
      <c r="A163" s="13">
        <v>156</v>
      </c>
      <c r="B163" s="46"/>
      <c r="C163" s="46"/>
      <c r="D163" s="46"/>
      <c r="E163" s="61" t="s">
        <v>892</v>
      </c>
      <c r="F163" s="19" t="s">
        <v>227</v>
      </c>
      <c r="G163" s="2" t="s">
        <v>224</v>
      </c>
      <c r="H163" s="46" t="s">
        <v>84</v>
      </c>
      <c r="I163" s="82" t="s">
        <v>119</v>
      </c>
      <c r="J163" s="8" t="s">
        <v>2</v>
      </c>
      <c r="K163" s="14">
        <v>5</v>
      </c>
      <c r="L163" s="8" t="s">
        <v>447</v>
      </c>
      <c r="M163" s="1" t="s">
        <v>27</v>
      </c>
      <c r="N163" s="34" t="s">
        <v>719</v>
      </c>
      <c r="O163" s="6">
        <v>44489</v>
      </c>
      <c r="P163" s="8">
        <v>2021</v>
      </c>
      <c r="Q163" s="6" t="s">
        <v>1644</v>
      </c>
      <c r="R163" s="6"/>
      <c r="S163" s="6"/>
      <c r="T163" s="6"/>
      <c r="U163" s="6">
        <v>45219</v>
      </c>
      <c r="V163" s="6"/>
      <c r="W163" s="6">
        <v>46680</v>
      </c>
      <c r="X163" s="6"/>
      <c r="Y163" s="6"/>
      <c r="Z163" s="6">
        <v>46315</v>
      </c>
      <c r="AA163" s="6"/>
      <c r="AB163" s="6"/>
      <c r="AC163" s="6"/>
      <c r="AD163" s="6"/>
      <c r="AE163" s="158"/>
      <c r="AF163" s="156"/>
      <c r="AG163" s="155"/>
      <c r="AH163" s="155"/>
      <c r="AI163" s="33"/>
      <c r="AJ163" s="33"/>
      <c r="AK163" s="47"/>
      <c r="AL163" s="4" t="s">
        <v>85</v>
      </c>
      <c r="AM163" s="47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</row>
    <row r="164" spans="1:72" s="3" customFormat="1" ht="56">
      <c r="A164" s="13">
        <v>157</v>
      </c>
      <c r="B164" s="8"/>
      <c r="C164" s="8"/>
      <c r="D164" s="8"/>
      <c r="E164" s="61" t="s">
        <v>896</v>
      </c>
      <c r="F164" s="2" t="s">
        <v>227</v>
      </c>
      <c r="G164" s="2" t="s">
        <v>224</v>
      </c>
      <c r="H164" s="8" t="s">
        <v>216</v>
      </c>
      <c r="I164" s="82" t="s">
        <v>275</v>
      </c>
      <c r="J164" s="8" t="s">
        <v>2</v>
      </c>
      <c r="K164" s="14">
        <v>10.189</v>
      </c>
      <c r="L164" s="8" t="s">
        <v>897</v>
      </c>
      <c r="M164" s="8" t="s">
        <v>172</v>
      </c>
      <c r="N164" s="34" t="s">
        <v>722</v>
      </c>
      <c r="O164" s="6">
        <v>44424</v>
      </c>
      <c r="P164" s="8">
        <v>2021</v>
      </c>
      <c r="Q164" s="6" t="s">
        <v>1644</v>
      </c>
      <c r="R164" s="6"/>
      <c r="S164" s="6"/>
      <c r="T164" s="6"/>
      <c r="U164" s="6">
        <v>45154</v>
      </c>
      <c r="V164" s="6"/>
      <c r="W164" s="6">
        <v>46615</v>
      </c>
      <c r="X164" s="6"/>
      <c r="Y164" s="6"/>
      <c r="Z164" s="6">
        <v>46250</v>
      </c>
      <c r="AA164" s="6"/>
      <c r="AB164" s="6"/>
      <c r="AC164" s="6"/>
      <c r="AD164" s="6"/>
      <c r="AE164" s="158"/>
      <c r="AF164" s="154"/>
      <c r="AG164" s="164"/>
      <c r="AH164" s="155"/>
      <c r="AI164" s="33"/>
      <c r="AJ164" s="13"/>
      <c r="AK164" s="52"/>
      <c r="AL164" s="4" t="s">
        <v>100</v>
      </c>
      <c r="AM164" s="47"/>
    </row>
    <row r="165" spans="1:72" s="3" customFormat="1" ht="56">
      <c r="A165" s="13">
        <v>158</v>
      </c>
      <c r="B165" s="8"/>
      <c r="C165" s="8"/>
      <c r="D165" s="8"/>
      <c r="E165" s="61" t="s">
        <v>900</v>
      </c>
      <c r="F165" s="2" t="s">
        <v>227</v>
      </c>
      <c r="G165" s="2" t="s">
        <v>224</v>
      </c>
      <c r="H165" s="8" t="s">
        <v>39</v>
      </c>
      <c r="I165" s="82" t="s">
        <v>157</v>
      </c>
      <c r="J165" s="8" t="s">
        <v>102</v>
      </c>
      <c r="K165" s="14">
        <v>11.25</v>
      </c>
      <c r="L165" s="8" t="s">
        <v>441</v>
      </c>
      <c r="M165" s="8" t="s">
        <v>172</v>
      </c>
      <c r="N165" s="34" t="s">
        <v>593</v>
      </c>
      <c r="O165" s="6">
        <v>44526</v>
      </c>
      <c r="P165" s="8">
        <v>2021</v>
      </c>
      <c r="Q165" s="6" t="s">
        <v>1644</v>
      </c>
      <c r="R165" s="6"/>
      <c r="S165" s="6"/>
      <c r="T165" s="6"/>
      <c r="U165" s="6">
        <v>45987</v>
      </c>
      <c r="V165" s="6"/>
      <c r="W165" s="6"/>
      <c r="X165" s="6"/>
      <c r="Y165" s="6"/>
      <c r="Z165" s="6">
        <v>48178</v>
      </c>
      <c r="AA165" s="6"/>
      <c r="AB165" s="6">
        <v>44677</v>
      </c>
      <c r="AC165" s="6"/>
      <c r="AD165" s="6"/>
      <c r="AE165" s="158"/>
      <c r="AF165" s="156"/>
      <c r="AG165" s="155"/>
      <c r="AH165" s="155"/>
      <c r="AI165" s="33"/>
      <c r="AJ165" s="33"/>
      <c r="AK165" s="1"/>
      <c r="AL165" s="4" t="s">
        <v>201</v>
      </c>
      <c r="AM165" s="47"/>
    </row>
    <row r="166" spans="1:72" s="3" customFormat="1" ht="28">
      <c r="A166" s="13">
        <v>159</v>
      </c>
      <c r="B166" s="8"/>
      <c r="C166" s="8"/>
      <c r="D166" s="8"/>
      <c r="E166" s="61" t="s">
        <v>910</v>
      </c>
      <c r="F166" s="2" t="s">
        <v>227</v>
      </c>
      <c r="G166" s="2" t="s">
        <v>224</v>
      </c>
      <c r="H166" s="46" t="s">
        <v>41</v>
      </c>
      <c r="I166" s="82" t="s">
        <v>788</v>
      </c>
      <c r="J166" s="8" t="s">
        <v>102</v>
      </c>
      <c r="K166" s="14">
        <v>4</v>
      </c>
      <c r="L166" s="8" t="s">
        <v>440</v>
      </c>
      <c r="M166" s="8" t="s">
        <v>172</v>
      </c>
      <c r="N166" s="34" t="s">
        <v>725</v>
      </c>
      <c r="O166" s="6">
        <v>44550</v>
      </c>
      <c r="P166" s="8">
        <v>2021</v>
      </c>
      <c r="Q166" s="6" t="s">
        <v>1644</v>
      </c>
      <c r="R166" s="6"/>
      <c r="S166" s="6"/>
      <c r="T166" s="6"/>
      <c r="U166" s="6">
        <v>46011</v>
      </c>
      <c r="V166" s="6"/>
      <c r="W166" s="6"/>
      <c r="X166" s="6"/>
      <c r="Y166" s="6"/>
      <c r="Z166" s="6">
        <v>46376</v>
      </c>
      <c r="AA166" s="6"/>
      <c r="AB166" s="6"/>
      <c r="AC166" s="6"/>
      <c r="AD166" s="6"/>
      <c r="AE166" s="159"/>
      <c r="AF166" s="154"/>
      <c r="AG166" s="164"/>
      <c r="AH166" s="155"/>
      <c r="AI166" s="33"/>
      <c r="AJ166" s="33"/>
      <c r="AK166" s="47"/>
      <c r="AL166" s="8" t="s">
        <v>48</v>
      </c>
      <c r="AM166" s="8"/>
    </row>
    <row r="167" spans="1:72" s="3" customFormat="1" ht="28">
      <c r="A167" s="13">
        <v>160</v>
      </c>
      <c r="B167" s="46" t="s">
        <v>815</v>
      </c>
      <c r="C167" s="46"/>
      <c r="D167" s="46"/>
      <c r="E167" s="61" t="s">
        <v>916</v>
      </c>
      <c r="F167" s="2" t="s">
        <v>227</v>
      </c>
      <c r="G167" s="2" t="s">
        <v>224</v>
      </c>
      <c r="H167" s="46" t="s">
        <v>40</v>
      </c>
      <c r="I167" s="82" t="s">
        <v>310</v>
      </c>
      <c r="J167" s="8" t="s">
        <v>102</v>
      </c>
      <c r="K167" s="14">
        <v>0.76</v>
      </c>
      <c r="L167" s="8" t="s">
        <v>914</v>
      </c>
      <c r="M167" s="8" t="s">
        <v>86</v>
      </c>
      <c r="N167" s="34" t="s">
        <v>728</v>
      </c>
      <c r="O167" s="6">
        <v>44400</v>
      </c>
      <c r="P167" s="8">
        <v>2021</v>
      </c>
      <c r="Q167" s="6" t="s">
        <v>1644</v>
      </c>
      <c r="R167" s="6"/>
      <c r="S167" s="6"/>
      <c r="T167" s="6"/>
      <c r="U167" s="6">
        <v>45861</v>
      </c>
      <c r="V167" s="6"/>
      <c r="W167" s="6"/>
      <c r="X167" s="6"/>
      <c r="Y167" s="6"/>
      <c r="Z167" s="6">
        <v>46226</v>
      </c>
      <c r="AA167" s="6"/>
      <c r="AB167" s="6">
        <v>44765</v>
      </c>
      <c r="AC167" s="6"/>
      <c r="AD167" s="6"/>
      <c r="AE167" s="158"/>
      <c r="AF167" s="154"/>
      <c r="AG167" s="155"/>
      <c r="AH167" s="155"/>
      <c r="AI167" s="33"/>
      <c r="AJ167" s="13"/>
      <c r="AK167" s="52"/>
      <c r="AL167" s="4" t="s">
        <v>201</v>
      </c>
      <c r="AM167" s="8"/>
    </row>
    <row r="168" spans="1:72" s="3" customFormat="1" ht="42">
      <c r="A168" s="13">
        <v>161</v>
      </c>
      <c r="B168" s="8"/>
      <c r="C168" s="8"/>
      <c r="D168" s="8"/>
      <c r="E168" s="61" t="s">
        <v>924</v>
      </c>
      <c r="F168" s="2" t="s">
        <v>227</v>
      </c>
      <c r="G168" s="2" t="s">
        <v>224</v>
      </c>
      <c r="H168" s="8" t="s">
        <v>54</v>
      </c>
      <c r="I168" s="82" t="s">
        <v>311</v>
      </c>
      <c r="J168" s="8" t="s">
        <v>2</v>
      </c>
      <c r="K168" s="14">
        <v>1.8</v>
      </c>
      <c r="L168" s="8" t="s">
        <v>205</v>
      </c>
      <c r="M168" s="1" t="s">
        <v>27</v>
      </c>
      <c r="N168" s="34" t="s">
        <v>718</v>
      </c>
      <c r="O168" s="6">
        <v>44397</v>
      </c>
      <c r="P168" s="8">
        <v>2021</v>
      </c>
      <c r="Q168" s="6" t="s">
        <v>1644</v>
      </c>
      <c r="R168" s="6"/>
      <c r="S168" s="6"/>
      <c r="T168" s="6"/>
      <c r="U168" s="6">
        <v>45127</v>
      </c>
      <c r="V168" s="6"/>
      <c r="W168" s="6"/>
      <c r="X168" s="6"/>
      <c r="Y168" s="6"/>
      <c r="Z168" s="6">
        <v>46223</v>
      </c>
      <c r="AA168" s="6"/>
      <c r="AB168" s="6"/>
      <c r="AC168" s="6"/>
      <c r="AD168" s="6"/>
      <c r="AE168" s="158"/>
      <c r="AF168" s="154"/>
      <c r="AG168" s="155"/>
      <c r="AH168" s="155"/>
      <c r="AI168" s="33"/>
      <c r="AJ168" s="13"/>
      <c r="AK168" s="52"/>
      <c r="AL168" s="8" t="s">
        <v>199</v>
      </c>
      <c r="AM168" s="8"/>
    </row>
    <row r="169" spans="1:72" s="3" customFormat="1" ht="42">
      <c r="A169" s="13">
        <v>162</v>
      </c>
      <c r="B169" s="8"/>
      <c r="C169" s="8"/>
      <c r="D169" s="8"/>
      <c r="E169" s="61" t="s">
        <v>920</v>
      </c>
      <c r="F169" s="2" t="s">
        <v>227</v>
      </c>
      <c r="G169" s="2" t="s">
        <v>224</v>
      </c>
      <c r="H169" s="8" t="s">
        <v>54</v>
      </c>
      <c r="I169" s="82" t="s">
        <v>313</v>
      </c>
      <c r="J169" s="8" t="s">
        <v>2</v>
      </c>
      <c r="K169" s="14">
        <v>3</v>
      </c>
      <c r="L169" s="8" t="s">
        <v>921</v>
      </c>
      <c r="M169" s="1" t="s">
        <v>27</v>
      </c>
      <c r="N169" s="34" t="s">
        <v>718</v>
      </c>
      <c r="O169" s="6">
        <v>44469</v>
      </c>
      <c r="P169" s="8">
        <v>2021</v>
      </c>
      <c r="Q169" s="6" t="s">
        <v>1644</v>
      </c>
      <c r="R169" s="6"/>
      <c r="S169" s="6"/>
      <c r="T169" s="6"/>
      <c r="U169" s="6">
        <v>45199</v>
      </c>
      <c r="V169" s="6"/>
      <c r="W169" s="6">
        <v>46660</v>
      </c>
      <c r="X169" s="6"/>
      <c r="Y169" s="6"/>
      <c r="Z169" s="6">
        <v>46295</v>
      </c>
      <c r="AA169" s="6"/>
      <c r="AB169" s="6"/>
      <c r="AC169" s="6"/>
      <c r="AD169" s="6"/>
      <c r="AE169" s="158"/>
      <c r="AF169" s="154"/>
      <c r="AG169" s="155"/>
      <c r="AH169" s="155"/>
      <c r="AI169" s="33"/>
      <c r="AJ169" s="13"/>
      <c r="AK169" s="52"/>
      <c r="AL169" s="8" t="s">
        <v>199</v>
      </c>
      <c r="AM169" s="8"/>
    </row>
    <row r="170" spans="1:72" s="3" customFormat="1" ht="42">
      <c r="A170" s="13">
        <v>163</v>
      </c>
      <c r="B170" s="8"/>
      <c r="C170" s="8"/>
      <c r="D170" s="8"/>
      <c r="E170" s="61" t="s">
        <v>922</v>
      </c>
      <c r="F170" s="2" t="s">
        <v>227</v>
      </c>
      <c r="G170" s="2" t="s">
        <v>224</v>
      </c>
      <c r="H170" s="8" t="s">
        <v>54</v>
      </c>
      <c r="I170" s="82" t="s">
        <v>1346</v>
      </c>
      <c r="J170" s="8" t="s">
        <v>2</v>
      </c>
      <c r="K170" s="14">
        <v>2.9</v>
      </c>
      <c r="L170" s="8" t="s">
        <v>203</v>
      </c>
      <c r="M170" s="1" t="s">
        <v>27</v>
      </c>
      <c r="N170" s="34" t="s">
        <v>779</v>
      </c>
      <c r="O170" s="6">
        <v>44491</v>
      </c>
      <c r="P170" s="8">
        <v>2021</v>
      </c>
      <c r="Q170" s="6" t="s">
        <v>1644</v>
      </c>
      <c r="R170" s="6"/>
      <c r="S170" s="6"/>
      <c r="T170" s="6"/>
      <c r="U170" s="6">
        <v>45221</v>
      </c>
      <c r="V170" s="6"/>
      <c r="W170" s="6">
        <v>46682</v>
      </c>
      <c r="X170" s="6"/>
      <c r="Y170" s="6"/>
      <c r="Z170" s="6">
        <v>46317</v>
      </c>
      <c r="AA170" s="6"/>
      <c r="AB170" s="6"/>
      <c r="AC170" s="6"/>
      <c r="AD170" s="6"/>
      <c r="AE170" s="158"/>
      <c r="AF170" s="154"/>
      <c r="AG170" s="155"/>
      <c r="AH170" s="155"/>
      <c r="AI170" s="33"/>
      <c r="AJ170" s="13"/>
      <c r="AK170" s="52"/>
      <c r="AL170" s="8" t="s">
        <v>199</v>
      </c>
      <c r="AM170" s="8"/>
    </row>
    <row r="171" spans="1:72" s="3" customFormat="1" ht="28">
      <c r="A171" s="13">
        <v>164</v>
      </c>
      <c r="B171" s="8"/>
      <c r="C171" s="8"/>
      <c r="D171" s="8"/>
      <c r="E171" s="8"/>
      <c r="F171" s="8"/>
      <c r="G171" s="2" t="s">
        <v>224</v>
      </c>
      <c r="H171" s="8" t="s">
        <v>54</v>
      </c>
      <c r="I171" s="82" t="s">
        <v>124</v>
      </c>
      <c r="J171" s="8" t="s">
        <v>2</v>
      </c>
      <c r="K171" s="14">
        <v>1.3</v>
      </c>
      <c r="L171" s="8" t="s">
        <v>207</v>
      </c>
      <c r="M171" s="8" t="s">
        <v>206</v>
      </c>
      <c r="N171" s="34" t="s">
        <v>733</v>
      </c>
      <c r="O171" s="6">
        <v>44491</v>
      </c>
      <c r="P171" s="8">
        <v>2021</v>
      </c>
      <c r="Q171" s="6" t="s">
        <v>1644</v>
      </c>
      <c r="R171" s="6"/>
      <c r="S171" s="6"/>
      <c r="T171" s="6"/>
      <c r="U171" s="6">
        <v>45221</v>
      </c>
      <c r="V171" s="6"/>
      <c r="W171" s="6"/>
      <c r="X171" s="6"/>
      <c r="Y171" s="6"/>
      <c r="Z171" s="6">
        <v>46317</v>
      </c>
      <c r="AA171" s="6"/>
      <c r="AB171" s="6"/>
      <c r="AC171" s="6"/>
      <c r="AD171" s="6"/>
      <c r="AE171" s="158"/>
      <c r="AF171" s="154"/>
      <c r="AG171" s="155"/>
      <c r="AH171" s="155"/>
      <c r="AI171" s="33"/>
      <c r="AJ171" s="13"/>
      <c r="AK171" s="52"/>
      <c r="AL171" s="8" t="s">
        <v>199</v>
      </c>
      <c r="AM171" s="8"/>
    </row>
    <row r="172" spans="1:72" s="3" customFormat="1" ht="28">
      <c r="A172" s="13">
        <v>165</v>
      </c>
      <c r="B172" s="8"/>
      <c r="C172" s="8"/>
      <c r="D172" s="8"/>
      <c r="E172" s="61" t="s">
        <v>923</v>
      </c>
      <c r="F172" s="2" t="s">
        <v>227</v>
      </c>
      <c r="G172" s="2" t="s">
        <v>224</v>
      </c>
      <c r="H172" s="8" t="s">
        <v>54</v>
      </c>
      <c r="I172" s="82" t="s">
        <v>312</v>
      </c>
      <c r="J172" s="8" t="s">
        <v>190</v>
      </c>
      <c r="K172" s="14">
        <v>3.3029999999999999</v>
      </c>
      <c r="L172" s="8" t="s">
        <v>204</v>
      </c>
      <c r="M172" s="8" t="s">
        <v>172</v>
      </c>
      <c r="N172" s="34" t="s">
        <v>732</v>
      </c>
      <c r="O172" s="6">
        <v>44498</v>
      </c>
      <c r="P172" s="8">
        <v>2021</v>
      </c>
      <c r="Q172" s="6" t="s">
        <v>1644</v>
      </c>
      <c r="R172" s="6"/>
      <c r="S172" s="6"/>
      <c r="T172" s="6"/>
      <c r="U172" s="6">
        <v>45959</v>
      </c>
      <c r="V172" s="6"/>
      <c r="W172" s="6"/>
      <c r="X172" s="6">
        <v>46324</v>
      </c>
      <c r="Y172" s="6"/>
      <c r="Z172" s="6">
        <v>46324</v>
      </c>
      <c r="AA172" s="6"/>
      <c r="AB172" s="6">
        <v>44863</v>
      </c>
      <c r="AC172" s="6"/>
      <c r="AD172" s="6"/>
      <c r="AE172" s="158"/>
      <c r="AF172" s="154"/>
      <c r="AG172" s="155"/>
      <c r="AH172" s="155"/>
      <c r="AI172" s="33"/>
      <c r="AJ172" s="13"/>
      <c r="AK172" s="52"/>
      <c r="AL172" s="8" t="s">
        <v>199</v>
      </c>
      <c r="AM172" s="8"/>
    </row>
    <row r="173" spans="1:72" s="3" customFormat="1" ht="28">
      <c r="A173" s="13">
        <v>166</v>
      </c>
      <c r="B173" s="8"/>
      <c r="C173" s="8" t="s">
        <v>1007</v>
      </c>
      <c r="D173" s="8" t="s">
        <v>1008</v>
      </c>
      <c r="E173" s="61" t="s">
        <v>1013</v>
      </c>
      <c r="F173" s="2" t="s">
        <v>227</v>
      </c>
      <c r="G173" s="2" t="s">
        <v>224</v>
      </c>
      <c r="H173" s="8" t="s">
        <v>225</v>
      </c>
      <c r="I173" s="82" t="s">
        <v>1321</v>
      </c>
      <c r="J173" s="8" t="s">
        <v>1009</v>
      </c>
      <c r="K173" s="14">
        <v>1.2999999999999998</v>
      </c>
      <c r="L173" s="8" t="s">
        <v>1014</v>
      </c>
      <c r="M173" s="8" t="s">
        <v>1011</v>
      </c>
      <c r="N173" s="34" t="s">
        <v>1015</v>
      </c>
      <c r="O173" s="6">
        <v>44768</v>
      </c>
      <c r="P173" s="8">
        <v>2022</v>
      </c>
      <c r="Q173" s="6" t="s">
        <v>1644</v>
      </c>
      <c r="R173" s="6"/>
      <c r="S173" s="6"/>
      <c r="T173" s="6"/>
      <c r="U173" s="6">
        <v>45499</v>
      </c>
      <c r="V173" s="6"/>
      <c r="W173" s="6"/>
      <c r="X173" s="6"/>
      <c r="Y173" s="6"/>
      <c r="Z173" s="6">
        <v>46594</v>
      </c>
      <c r="AA173" s="6">
        <v>45499</v>
      </c>
      <c r="AB173" s="6"/>
      <c r="AC173" s="6"/>
      <c r="AD173" s="6"/>
      <c r="AE173" s="153"/>
      <c r="AF173" s="156"/>
      <c r="AG173" s="155"/>
      <c r="AH173" s="155"/>
      <c r="AI173" s="33"/>
      <c r="AJ173" s="33"/>
      <c r="AK173" s="8"/>
      <c r="AL173" s="4" t="s">
        <v>1638</v>
      </c>
      <c r="AM173" s="8"/>
    </row>
    <row r="174" spans="1:72" s="3" customFormat="1" ht="56">
      <c r="A174" s="13">
        <v>167</v>
      </c>
      <c r="B174" s="8"/>
      <c r="C174" s="8" t="s">
        <v>1007</v>
      </c>
      <c r="D174" s="8" t="s">
        <v>1008</v>
      </c>
      <c r="E174" s="61" t="s">
        <v>1006</v>
      </c>
      <c r="F174" s="2" t="s">
        <v>227</v>
      </c>
      <c r="G174" s="2" t="s">
        <v>224</v>
      </c>
      <c r="H174" s="105" t="s">
        <v>225</v>
      </c>
      <c r="I174" s="82" t="s">
        <v>228</v>
      </c>
      <c r="J174" s="8" t="s">
        <v>1009</v>
      </c>
      <c r="K174" s="14">
        <v>6</v>
      </c>
      <c r="L174" s="8" t="s">
        <v>1010</v>
      </c>
      <c r="M174" s="8" t="s">
        <v>1011</v>
      </c>
      <c r="N174" s="34" t="s">
        <v>1012</v>
      </c>
      <c r="O174" s="6">
        <v>44868</v>
      </c>
      <c r="P174" s="8">
        <v>2022</v>
      </c>
      <c r="Q174" s="6" t="s">
        <v>1644</v>
      </c>
      <c r="R174" s="6"/>
      <c r="S174" s="6"/>
      <c r="T174" s="6"/>
      <c r="U174" s="6">
        <v>45599</v>
      </c>
      <c r="V174" s="6"/>
      <c r="W174" s="6"/>
      <c r="X174" s="6"/>
      <c r="Y174" s="6"/>
      <c r="Z174" s="6">
        <v>46694</v>
      </c>
      <c r="AA174" s="6">
        <v>45599</v>
      </c>
      <c r="AB174" s="6"/>
      <c r="AC174" s="6"/>
      <c r="AD174" s="6"/>
      <c r="AE174" s="153"/>
      <c r="AF174" s="156"/>
      <c r="AG174" s="155"/>
      <c r="AH174" s="155"/>
      <c r="AI174" s="33"/>
      <c r="AJ174" s="33"/>
      <c r="AK174" s="8"/>
      <c r="AL174" s="4" t="s">
        <v>1638</v>
      </c>
      <c r="AM174" s="8"/>
    </row>
    <row r="175" spans="1:72" s="3" customFormat="1" ht="28">
      <c r="A175" s="13">
        <v>168</v>
      </c>
      <c r="B175" s="8"/>
      <c r="C175" s="8" t="s">
        <v>1007</v>
      </c>
      <c r="D175" s="8" t="s">
        <v>1008</v>
      </c>
      <c r="E175" s="61" t="s">
        <v>1024</v>
      </c>
      <c r="F175" s="2" t="s">
        <v>1019</v>
      </c>
      <c r="G175" s="2" t="s">
        <v>224</v>
      </c>
      <c r="H175" s="8" t="s">
        <v>28</v>
      </c>
      <c r="I175" s="82" t="s">
        <v>1322</v>
      </c>
      <c r="J175" s="8" t="s">
        <v>1025</v>
      </c>
      <c r="K175" s="14">
        <v>1.5</v>
      </c>
      <c r="L175" s="8" t="s">
        <v>1026</v>
      </c>
      <c r="M175" s="8" t="s">
        <v>1022</v>
      </c>
      <c r="N175" s="34" t="s">
        <v>1027</v>
      </c>
      <c r="O175" s="6">
        <v>44812</v>
      </c>
      <c r="P175" s="8">
        <v>2022</v>
      </c>
      <c r="Q175" s="6" t="s">
        <v>1644</v>
      </c>
      <c r="R175" s="6"/>
      <c r="S175" s="6"/>
      <c r="T175" s="6"/>
      <c r="U175" s="6">
        <v>46273</v>
      </c>
      <c r="V175" s="6"/>
      <c r="W175" s="6"/>
      <c r="X175" s="6"/>
      <c r="Y175" s="6"/>
      <c r="Z175" s="6">
        <v>46638</v>
      </c>
      <c r="AA175" s="6">
        <v>45543</v>
      </c>
      <c r="AB175" s="6">
        <v>45177</v>
      </c>
      <c r="AC175" s="6"/>
      <c r="AD175" s="6"/>
      <c r="AE175" s="153"/>
      <c r="AF175" s="156"/>
      <c r="AG175" s="155"/>
      <c r="AH175" s="155"/>
      <c r="AI175" s="33"/>
      <c r="AJ175" s="33"/>
      <c r="AK175" s="8"/>
      <c r="AL175" s="4" t="s">
        <v>85</v>
      </c>
      <c r="AM175" s="8"/>
    </row>
    <row r="176" spans="1:72" s="3" customFormat="1" ht="56">
      <c r="A176" s="13">
        <v>169</v>
      </c>
      <c r="B176" s="8"/>
      <c r="C176" s="8" t="s">
        <v>1016</v>
      </c>
      <c r="D176" s="8" t="s">
        <v>1017</v>
      </c>
      <c r="E176" s="61" t="s">
        <v>1018</v>
      </c>
      <c r="F176" s="2" t="s">
        <v>1019</v>
      </c>
      <c r="G176" s="2" t="s">
        <v>224</v>
      </c>
      <c r="H176" s="8" t="s">
        <v>28</v>
      </c>
      <c r="I176" s="82" t="s">
        <v>231</v>
      </c>
      <c r="J176" s="8" t="s">
        <v>1020</v>
      </c>
      <c r="K176" s="14">
        <v>4</v>
      </c>
      <c r="L176" s="8" t="s">
        <v>1021</v>
      </c>
      <c r="M176" s="8" t="s">
        <v>1022</v>
      </c>
      <c r="N176" s="34" t="s">
        <v>1023</v>
      </c>
      <c r="O176" s="6">
        <v>44921</v>
      </c>
      <c r="P176" s="8">
        <v>2022</v>
      </c>
      <c r="Q176" s="6" t="s">
        <v>1644</v>
      </c>
      <c r="R176" s="6"/>
      <c r="S176" s="6"/>
      <c r="T176" s="6"/>
      <c r="U176" s="6">
        <v>46382</v>
      </c>
      <c r="V176" s="6"/>
      <c r="W176" s="6">
        <v>47113</v>
      </c>
      <c r="X176" s="6"/>
      <c r="Y176" s="6"/>
      <c r="Z176" s="6">
        <v>46747</v>
      </c>
      <c r="AA176" s="6">
        <v>45652</v>
      </c>
      <c r="AB176" s="6">
        <v>45286</v>
      </c>
      <c r="AC176" s="6"/>
      <c r="AD176" s="6"/>
      <c r="AE176" s="153"/>
      <c r="AF176" s="156"/>
      <c r="AG176" s="155"/>
      <c r="AH176" s="155"/>
      <c r="AI176" s="33"/>
      <c r="AJ176" s="33"/>
      <c r="AK176" s="8"/>
      <c r="AL176" s="4" t="s">
        <v>85</v>
      </c>
      <c r="AM176" s="8"/>
    </row>
    <row r="177" spans="1:39" s="3" customFormat="1" ht="28">
      <c r="A177" s="13">
        <v>170</v>
      </c>
      <c r="B177" s="8"/>
      <c r="C177" s="8" t="s">
        <v>1007</v>
      </c>
      <c r="D177" s="8" t="s">
        <v>1008</v>
      </c>
      <c r="E177" s="61" t="s">
        <v>1037</v>
      </c>
      <c r="F177" s="2" t="s">
        <v>1019</v>
      </c>
      <c r="G177" s="2" t="s">
        <v>224</v>
      </c>
      <c r="H177" s="8" t="s">
        <v>13</v>
      </c>
      <c r="I177" s="82" t="s">
        <v>1324</v>
      </c>
      <c r="J177" s="8" t="s">
        <v>1009</v>
      </c>
      <c r="K177" s="14">
        <v>2</v>
      </c>
      <c r="L177" s="8" t="s">
        <v>1038</v>
      </c>
      <c r="M177" s="8" t="s">
        <v>1039</v>
      </c>
      <c r="N177" s="34" t="s">
        <v>1040</v>
      </c>
      <c r="O177" s="6">
        <v>44774</v>
      </c>
      <c r="P177" s="8">
        <v>2022</v>
      </c>
      <c r="Q177" s="6" t="s">
        <v>1644</v>
      </c>
      <c r="R177" s="6"/>
      <c r="S177" s="6"/>
      <c r="T177" s="6"/>
      <c r="U177" s="6">
        <v>45505</v>
      </c>
      <c r="V177" s="6"/>
      <c r="W177" s="6"/>
      <c r="X177" s="6"/>
      <c r="Y177" s="6"/>
      <c r="Z177" s="6">
        <v>46600</v>
      </c>
      <c r="AA177" s="6">
        <v>45505</v>
      </c>
      <c r="AB177" s="6"/>
      <c r="AC177" s="6"/>
      <c r="AD177" s="6"/>
      <c r="AE177" s="153"/>
      <c r="AF177" s="156"/>
      <c r="AG177" s="155"/>
      <c r="AH177" s="155"/>
      <c r="AI177" s="33"/>
      <c r="AJ177" s="33"/>
      <c r="AK177" s="8"/>
      <c r="AL177" s="8" t="s">
        <v>49</v>
      </c>
      <c r="AM177" s="8"/>
    </row>
    <row r="178" spans="1:39" s="3" customFormat="1" ht="28">
      <c r="A178" s="13">
        <v>171</v>
      </c>
      <c r="B178" s="8"/>
      <c r="C178" s="8" t="s">
        <v>1007</v>
      </c>
      <c r="D178" s="8" t="s">
        <v>1008</v>
      </c>
      <c r="E178" s="61" t="s">
        <v>1033</v>
      </c>
      <c r="F178" s="2" t="s">
        <v>227</v>
      </c>
      <c r="G178" s="2" t="s">
        <v>224</v>
      </c>
      <c r="H178" s="8" t="s">
        <v>13</v>
      </c>
      <c r="I178" s="82" t="s">
        <v>1323</v>
      </c>
      <c r="J178" s="8" t="s">
        <v>1009</v>
      </c>
      <c r="K178" s="14">
        <v>2.0009999999999999</v>
      </c>
      <c r="L178" s="8" t="s">
        <v>1034</v>
      </c>
      <c r="M178" s="8" t="s">
        <v>1035</v>
      </c>
      <c r="N178" s="34" t="s">
        <v>1036</v>
      </c>
      <c r="O178" s="6">
        <v>44840</v>
      </c>
      <c r="P178" s="8">
        <v>2022</v>
      </c>
      <c r="Q178" s="6" t="s">
        <v>1644</v>
      </c>
      <c r="R178" s="6"/>
      <c r="S178" s="6"/>
      <c r="T178" s="6"/>
      <c r="U178" s="6">
        <v>45571</v>
      </c>
      <c r="V178" s="6"/>
      <c r="W178" s="6"/>
      <c r="X178" s="6"/>
      <c r="Y178" s="6"/>
      <c r="Z178" s="6">
        <v>46666</v>
      </c>
      <c r="AA178" s="6">
        <v>45571</v>
      </c>
      <c r="AB178" s="6"/>
      <c r="AC178" s="6"/>
      <c r="AD178" s="6"/>
      <c r="AE178" s="153"/>
      <c r="AF178" s="156"/>
      <c r="AG178" s="155"/>
      <c r="AH178" s="155"/>
      <c r="AI178" s="33"/>
      <c r="AJ178" s="33"/>
      <c r="AK178" s="8"/>
      <c r="AL178" s="8" t="s">
        <v>49</v>
      </c>
      <c r="AM178" s="8"/>
    </row>
    <row r="179" spans="1:39" s="3" customFormat="1" ht="42">
      <c r="A179" s="13">
        <v>172</v>
      </c>
      <c r="B179" s="8"/>
      <c r="C179" s="8" t="s">
        <v>1007</v>
      </c>
      <c r="D179" s="8" t="s">
        <v>1008</v>
      </c>
      <c r="E179" s="61" t="s">
        <v>1028</v>
      </c>
      <c r="F179" s="2" t="s">
        <v>1029</v>
      </c>
      <c r="G179" s="2" t="s">
        <v>224</v>
      </c>
      <c r="H179" s="8" t="s">
        <v>13</v>
      </c>
      <c r="I179" s="82" t="s">
        <v>1323</v>
      </c>
      <c r="J179" s="8" t="s">
        <v>1009</v>
      </c>
      <c r="K179" s="14">
        <v>0.8</v>
      </c>
      <c r="L179" s="8" t="s">
        <v>1030</v>
      </c>
      <c r="M179" s="8" t="s">
        <v>1031</v>
      </c>
      <c r="N179" s="34" t="s">
        <v>1032</v>
      </c>
      <c r="O179" s="6">
        <v>44855</v>
      </c>
      <c r="P179" s="8">
        <v>2022</v>
      </c>
      <c r="Q179" s="6" t="s">
        <v>1644</v>
      </c>
      <c r="R179" s="6"/>
      <c r="S179" s="6"/>
      <c r="T179" s="6"/>
      <c r="U179" s="6">
        <v>45586</v>
      </c>
      <c r="V179" s="6"/>
      <c r="W179" s="6"/>
      <c r="X179" s="6"/>
      <c r="Y179" s="6"/>
      <c r="Z179" s="6">
        <v>46681</v>
      </c>
      <c r="AA179" s="6">
        <v>45586</v>
      </c>
      <c r="AB179" s="6"/>
      <c r="AC179" s="6"/>
      <c r="AD179" s="6"/>
      <c r="AE179" s="153"/>
      <c r="AF179" s="156"/>
      <c r="AG179" s="155"/>
      <c r="AH179" s="155"/>
      <c r="AI179" s="33"/>
      <c r="AJ179" s="33"/>
      <c r="AK179" s="8"/>
      <c r="AL179" s="8" t="s">
        <v>49</v>
      </c>
      <c r="AM179" s="8"/>
    </row>
    <row r="180" spans="1:39" s="3" customFormat="1" ht="28">
      <c r="A180" s="13">
        <v>173</v>
      </c>
      <c r="B180" s="8"/>
      <c r="C180" s="8" t="s">
        <v>1007</v>
      </c>
      <c r="D180" s="8" t="s">
        <v>1008</v>
      </c>
      <c r="E180" s="61" t="s">
        <v>1041</v>
      </c>
      <c r="F180" s="2" t="s">
        <v>1019</v>
      </c>
      <c r="G180" s="2" t="s">
        <v>224</v>
      </c>
      <c r="H180" s="8" t="s">
        <v>13</v>
      </c>
      <c r="I180" s="82" t="s">
        <v>1324</v>
      </c>
      <c r="J180" s="8" t="s">
        <v>1009</v>
      </c>
      <c r="K180" s="14">
        <v>2</v>
      </c>
      <c r="L180" s="8" t="s">
        <v>1042</v>
      </c>
      <c r="M180" s="8" t="s">
        <v>1039</v>
      </c>
      <c r="N180" s="34" t="s">
        <v>1040</v>
      </c>
      <c r="O180" s="6">
        <v>44875</v>
      </c>
      <c r="P180" s="8">
        <v>2022</v>
      </c>
      <c r="Q180" s="6" t="s">
        <v>1644</v>
      </c>
      <c r="R180" s="6"/>
      <c r="S180" s="6"/>
      <c r="T180" s="6"/>
      <c r="U180" s="6">
        <v>45606</v>
      </c>
      <c r="V180" s="6"/>
      <c r="W180" s="6"/>
      <c r="X180" s="6"/>
      <c r="Y180" s="6"/>
      <c r="Z180" s="6">
        <v>46701</v>
      </c>
      <c r="AA180" s="6">
        <v>45606</v>
      </c>
      <c r="AB180" s="6"/>
      <c r="AC180" s="6"/>
      <c r="AD180" s="6"/>
      <c r="AE180" s="153"/>
      <c r="AF180" s="156"/>
      <c r="AG180" s="155"/>
      <c r="AH180" s="155"/>
      <c r="AI180" s="33"/>
      <c r="AJ180" s="33"/>
      <c r="AK180" s="8"/>
      <c r="AL180" s="8" t="s">
        <v>49</v>
      </c>
      <c r="AM180" s="8"/>
    </row>
    <row r="181" spans="1:39" s="3" customFormat="1" ht="28">
      <c r="A181" s="13">
        <v>174</v>
      </c>
      <c r="B181" s="8"/>
      <c r="C181" s="8" t="s">
        <v>1046</v>
      </c>
      <c r="D181" s="8" t="s">
        <v>1017</v>
      </c>
      <c r="E181" s="61"/>
      <c r="F181" s="2" t="s">
        <v>1019</v>
      </c>
      <c r="G181" s="2" t="s">
        <v>224</v>
      </c>
      <c r="H181" s="8" t="s">
        <v>29</v>
      </c>
      <c r="I181" s="82" t="s">
        <v>275</v>
      </c>
      <c r="J181" s="8" t="s">
        <v>1009</v>
      </c>
      <c r="K181" s="14">
        <v>1.07</v>
      </c>
      <c r="L181" s="8" t="s">
        <v>1050</v>
      </c>
      <c r="M181" s="8" t="s">
        <v>1051</v>
      </c>
      <c r="N181" s="34" t="s">
        <v>1052</v>
      </c>
      <c r="O181" s="6">
        <v>44781</v>
      </c>
      <c r="P181" s="8">
        <v>2022</v>
      </c>
      <c r="Q181" s="6" t="s">
        <v>1644</v>
      </c>
      <c r="R181" s="6"/>
      <c r="S181" s="6"/>
      <c r="T181" s="6"/>
      <c r="U181" s="6">
        <v>45512</v>
      </c>
      <c r="V181" s="6"/>
      <c r="W181" s="6"/>
      <c r="X181" s="6"/>
      <c r="Y181" s="6"/>
      <c r="Z181" s="6">
        <v>46607</v>
      </c>
      <c r="AA181" s="6">
        <v>45512</v>
      </c>
      <c r="AB181" s="6"/>
      <c r="AC181" s="6"/>
      <c r="AD181" s="6"/>
      <c r="AE181" s="153"/>
      <c r="AF181" s="156"/>
      <c r="AG181" s="155"/>
      <c r="AH181" s="155"/>
      <c r="AI181" s="33"/>
      <c r="AJ181" s="33"/>
      <c r="AK181" s="8"/>
      <c r="AL181" s="4" t="s">
        <v>179</v>
      </c>
      <c r="AM181" s="8"/>
    </row>
    <row r="182" spans="1:39" s="3" customFormat="1" ht="28">
      <c r="A182" s="13">
        <v>175</v>
      </c>
      <c r="B182" s="8"/>
      <c r="C182" s="8" t="s">
        <v>1046</v>
      </c>
      <c r="D182" s="8" t="s">
        <v>1017</v>
      </c>
      <c r="E182" s="61" t="s">
        <v>1047</v>
      </c>
      <c r="F182" s="2" t="s">
        <v>1019</v>
      </c>
      <c r="G182" s="2" t="s">
        <v>224</v>
      </c>
      <c r="H182" s="8" t="s">
        <v>29</v>
      </c>
      <c r="I182" s="82" t="s">
        <v>275</v>
      </c>
      <c r="J182" s="8" t="s">
        <v>1009</v>
      </c>
      <c r="K182" s="14">
        <v>1.3</v>
      </c>
      <c r="L182" s="8" t="s">
        <v>1048</v>
      </c>
      <c r="M182" s="8" t="s">
        <v>1022</v>
      </c>
      <c r="N182" s="34" t="s">
        <v>1049</v>
      </c>
      <c r="O182" s="6">
        <v>44799</v>
      </c>
      <c r="P182" s="8">
        <v>2022</v>
      </c>
      <c r="Q182" s="6" t="s">
        <v>1644</v>
      </c>
      <c r="R182" s="6"/>
      <c r="S182" s="6"/>
      <c r="T182" s="6"/>
      <c r="U182" s="6">
        <v>45530</v>
      </c>
      <c r="V182" s="6"/>
      <c r="W182" s="6">
        <v>46991</v>
      </c>
      <c r="X182" s="6"/>
      <c r="Y182" s="6"/>
      <c r="Z182" s="6">
        <v>46625</v>
      </c>
      <c r="AA182" s="6">
        <v>45530</v>
      </c>
      <c r="AB182" s="6"/>
      <c r="AC182" s="6"/>
      <c r="AD182" s="6"/>
      <c r="AE182" s="153"/>
      <c r="AF182" s="156"/>
      <c r="AG182" s="155"/>
      <c r="AH182" s="155"/>
      <c r="AI182" s="33"/>
      <c r="AJ182" s="33"/>
      <c r="AK182" s="8"/>
      <c r="AL182" s="4" t="s">
        <v>179</v>
      </c>
      <c r="AM182" s="8"/>
    </row>
    <row r="183" spans="1:39" s="3" customFormat="1" ht="28">
      <c r="A183" s="13">
        <v>176</v>
      </c>
      <c r="B183" s="8"/>
      <c r="C183" s="8" t="s">
        <v>1007</v>
      </c>
      <c r="D183" s="8" t="s">
        <v>1008</v>
      </c>
      <c r="E183" s="61" t="s">
        <v>1043</v>
      </c>
      <c r="F183" s="2" t="s">
        <v>227</v>
      </c>
      <c r="G183" s="2" t="s">
        <v>224</v>
      </c>
      <c r="H183" s="8" t="s">
        <v>29</v>
      </c>
      <c r="I183" s="82" t="s">
        <v>274</v>
      </c>
      <c r="J183" s="8" t="s">
        <v>1009</v>
      </c>
      <c r="K183" s="14">
        <v>0.8</v>
      </c>
      <c r="L183" s="8" t="s">
        <v>1044</v>
      </c>
      <c r="M183" s="8" t="s">
        <v>1022</v>
      </c>
      <c r="N183" s="34" t="s">
        <v>1045</v>
      </c>
      <c r="O183" s="6">
        <v>44831</v>
      </c>
      <c r="P183" s="8">
        <v>2022</v>
      </c>
      <c r="Q183" s="6" t="s">
        <v>1644</v>
      </c>
      <c r="R183" s="6"/>
      <c r="S183" s="6"/>
      <c r="T183" s="6"/>
      <c r="U183" s="6">
        <v>45562</v>
      </c>
      <c r="V183" s="6"/>
      <c r="W183" s="6"/>
      <c r="X183" s="6"/>
      <c r="Y183" s="6"/>
      <c r="Z183" s="6">
        <v>46657</v>
      </c>
      <c r="AA183" s="6">
        <v>45562</v>
      </c>
      <c r="AB183" s="6"/>
      <c r="AC183" s="6"/>
      <c r="AD183" s="6"/>
      <c r="AE183" s="153"/>
      <c r="AF183" s="156"/>
      <c r="AG183" s="155"/>
      <c r="AH183" s="155"/>
      <c r="AI183" s="33"/>
      <c r="AJ183" s="33"/>
      <c r="AK183" s="8"/>
      <c r="AL183" s="4" t="s">
        <v>179</v>
      </c>
      <c r="AM183" s="8"/>
    </row>
    <row r="184" spans="1:39" s="3" customFormat="1" ht="28">
      <c r="A184" s="13">
        <v>177</v>
      </c>
      <c r="B184" s="8"/>
      <c r="C184" s="8" t="s">
        <v>1007</v>
      </c>
      <c r="D184" s="8" t="s">
        <v>1008</v>
      </c>
      <c r="E184" s="61" t="s">
        <v>1066</v>
      </c>
      <c r="F184" s="2" t="s">
        <v>1019</v>
      </c>
      <c r="G184" s="2" t="s">
        <v>224</v>
      </c>
      <c r="H184" s="8" t="s">
        <v>5</v>
      </c>
      <c r="I184" s="82" t="s">
        <v>1326</v>
      </c>
      <c r="J184" s="8" t="s">
        <v>1009</v>
      </c>
      <c r="K184" s="14">
        <v>2.4940000000000002</v>
      </c>
      <c r="L184" s="8" t="s">
        <v>1067</v>
      </c>
      <c r="M184" s="8" t="s">
        <v>1064</v>
      </c>
      <c r="N184" s="34" t="s">
        <v>1068</v>
      </c>
      <c r="O184" s="6">
        <v>44798</v>
      </c>
      <c r="P184" s="8">
        <v>2022</v>
      </c>
      <c r="Q184" s="6" t="s">
        <v>1644</v>
      </c>
      <c r="R184" s="6"/>
      <c r="S184" s="6"/>
      <c r="T184" s="6"/>
      <c r="U184" s="6">
        <v>45529</v>
      </c>
      <c r="V184" s="6"/>
      <c r="W184" s="6"/>
      <c r="X184" s="6"/>
      <c r="Y184" s="6"/>
      <c r="Z184" s="6">
        <v>46624</v>
      </c>
      <c r="AA184" s="6">
        <v>45529</v>
      </c>
      <c r="AB184" s="6"/>
      <c r="AC184" s="6"/>
      <c r="AD184" s="6"/>
      <c r="AE184" s="153"/>
      <c r="AF184" s="156"/>
      <c r="AG184" s="155"/>
      <c r="AH184" s="155"/>
      <c r="AI184" s="33"/>
      <c r="AJ184" s="33"/>
      <c r="AK184" s="8"/>
      <c r="AL184" s="8" t="s">
        <v>1639</v>
      </c>
      <c r="AM184" s="8"/>
    </row>
    <row r="185" spans="1:39" s="3" customFormat="1" ht="28">
      <c r="A185" s="13">
        <v>178</v>
      </c>
      <c r="B185" s="8"/>
      <c r="C185" s="8" t="s">
        <v>1007</v>
      </c>
      <c r="D185" s="8" t="s">
        <v>1017</v>
      </c>
      <c r="E185" s="61" t="s">
        <v>1062</v>
      </c>
      <c r="F185" s="2" t="s">
        <v>227</v>
      </c>
      <c r="G185" s="2" t="s">
        <v>224</v>
      </c>
      <c r="H185" s="8" t="s">
        <v>5</v>
      </c>
      <c r="I185" s="89" t="s">
        <v>263</v>
      </c>
      <c r="J185" s="8" t="s">
        <v>1009</v>
      </c>
      <c r="K185" s="14">
        <v>1</v>
      </c>
      <c r="L185" s="8" t="s">
        <v>1063</v>
      </c>
      <c r="M185" s="8" t="s">
        <v>1064</v>
      </c>
      <c r="N185" s="34" t="s">
        <v>1065</v>
      </c>
      <c r="O185" s="6">
        <v>44810</v>
      </c>
      <c r="P185" s="8">
        <v>2022</v>
      </c>
      <c r="Q185" s="6" t="s">
        <v>1644</v>
      </c>
      <c r="R185" s="6"/>
      <c r="S185" s="6"/>
      <c r="T185" s="6"/>
      <c r="U185" s="6">
        <v>45541</v>
      </c>
      <c r="V185" s="6"/>
      <c r="W185" s="6">
        <v>47002</v>
      </c>
      <c r="X185" s="6"/>
      <c r="Y185" s="6"/>
      <c r="Z185" s="6">
        <v>46636</v>
      </c>
      <c r="AA185" s="6">
        <v>45541</v>
      </c>
      <c r="AB185" s="6"/>
      <c r="AC185" s="6"/>
      <c r="AD185" s="6"/>
      <c r="AE185" s="153"/>
      <c r="AF185" s="156"/>
      <c r="AG185" s="155"/>
      <c r="AH185" s="155"/>
      <c r="AI185" s="33"/>
      <c r="AJ185" s="33"/>
      <c r="AK185" s="8"/>
      <c r="AL185" s="8" t="s">
        <v>1639</v>
      </c>
      <c r="AM185" s="8"/>
    </row>
    <row r="186" spans="1:39" s="3" customFormat="1" ht="56">
      <c r="A186" s="13">
        <v>179</v>
      </c>
      <c r="B186" s="8"/>
      <c r="C186" s="8" t="s">
        <v>1007</v>
      </c>
      <c r="D186" s="8" t="s">
        <v>1017</v>
      </c>
      <c r="E186" s="61" t="s">
        <v>1059</v>
      </c>
      <c r="F186" s="2" t="s">
        <v>227</v>
      </c>
      <c r="G186" s="2" t="s">
        <v>224</v>
      </c>
      <c r="H186" s="8" t="s">
        <v>5</v>
      </c>
      <c r="I186" s="89" t="s">
        <v>276</v>
      </c>
      <c r="J186" s="8" t="s">
        <v>1009</v>
      </c>
      <c r="K186" s="14">
        <v>2.9340000000000002</v>
      </c>
      <c r="L186" s="8" t="s">
        <v>1060</v>
      </c>
      <c r="M186" s="8" t="s">
        <v>1011</v>
      </c>
      <c r="N186" s="34" t="s">
        <v>1061</v>
      </c>
      <c r="O186" s="6">
        <v>44859</v>
      </c>
      <c r="P186" s="8">
        <v>2022</v>
      </c>
      <c r="Q186" s="6" t="s">
        <v>1644</v>
      </c>
      <c r="R186" s="6"/>
      <c r="S186" s="6"/>
      <c r="T186" s="6"/>
      <c r="U186" s="6">
        <v>45590</v>
      </c>
      <c r="V186" s="6"/>
      <c r="W186" s="6"/>
      <c r="X186" s="6"/>
      <c r="Y186" s="6"/>
      <c r="Z186" s="6">
        <v>46685</v>
      </c>
      <c r="AA186" s="6">
        <v>45590</v>
      </c>
      <c r="AB186" s="6"/>
      <c r="AC186" s="6"/>
      <c r="AD186" s="6"/>
      <c r="AE186" s="153"/>
      <c r="AF186" s="156"/>
      <c r="AG186" s="155"/>
      <c r="AH186" s="155"/>
      <c r="AI186" s="33"/>
      <c r="AJ186" s="33"/>
      <c r="AK186" s="8"/>
      <c r="AL186" s="8" t="s">
        <v>1639</v>
      </c>
      <c r="AM186" s="8"/>
    </row>
    <row r="187" spans="1:39" s="3" customFormat="1" ht="28">
      <c r="A187" s="13">
        <v>180</v>
      </c>
      <c r="B187" s="8"/>
      <c r="C187" s="8" t="s">
        <v>1007</v>
      </c>
      <c r="D187" s="8" t="s">
        <v>1008</v>
      </c>
      <c r="E187" s="61" t="s">
        <v>1056</v>
      </c>
      <c r="F187" s="2" t="s">
        <v>1019</v>
      </c>
      <c r="G187" s="2" t="s">
        <v>224</v>
      </c>
      <c r="H187" s="8" t="s">
        <v>5</v>
      </c>
      <c r="I187" s="82" t="s">
        <v>1325</v>
      </c>
      <c r="J187" s="8" t="s">
        <v>1009</v>
      </c>
      <c r="K187" s="14">
        <v>3.1</v>
      </c>
      <c r="L187" s="8" t="s">
        <v>1057</v>
      </c>
      <c r="M187" s="8" t="s">
        <v>1022</v>
      </c>
      <c r="N187" s="34" t="s">
        <v>1058</v>
      </c>
      <c r="O187" s="6">
        <v>44924</v>
      </c>
      <c r="P187" s="8">
        <v>2022</v>
      </c>
      <c r="Q187" s="6" t="s">
        <v>1644</v>
      </c>
      <c r="R187" s="6"/>
      <c r="S187" s="6"/>
      <c r="T187" s="6"/>
      <c r="U187" s="6">
        <v>45655</v>
      </c>
      <c r="V187" s="6"/>
      <c r="W187" s="6"/>
      <c r="X187" s="6"/>
      <c r="Y187" s="6"/>
      <c r="Z187" s="6">
        <v>46750</v>
      </c>
      <c r="AA187" s="6">
        <v>45655</v>
      </c>
      <c r="AB187" s="6"/>
      <c r="AC187" s="6"/>
      <c r="AD187" s="6"/>
      <c r="AE187" s="153"/>
      <c r="AF187" s="156"/>
      <c r="AG187" s="155"/>
      <c r="AH187" s="155"/>
      <c r="AI187" s="33"/>
      <c r="AJ187" s="33"/>
      <c r="AK187" s="8"/>
      <c r="AL187" s="8" t="s">
        <v>1639</v>
      </c>
      <c r="AM187" s="8"/>
    </row>
    <row r="188" spans="1:39" s="3" customFormat="1" ht="28">
      <c r="A188" s="13">
        <v>181</v>
      </c>
      <c r="B188" s="8"/>
      <c r="C188" s="8" t="s">
        <v>1073</v>
      </c>
      <c r="D188" s="8" t="s">
        <v>1008</v>
      </c>
      <c r="E188" s="61"/>
      <c r="F188" s="2" t="s">
        <v>1019</v>
      </c>
      <c r="G188" s="2" t="s">
        <v>224</v>
      </c>
      <c r="H188" s="8" t="s">
        <v>6</v>
      </c>
      <c r="I188" s="82" t="s">
        <v>1328</v>
      </c>
      <c r="J188" s="8" t="s">
        <v>1009</v>
      </c>
      <c r="K188" s="14">
        <v>1</v>
      </c>
      <c r="L188" s="8" t="s">
        <v>1074</v>
      </c>
      <c r="M188" s="8" t="s">
        <v>1071</v>
      </c>
      <c r="N188" s="34" t="s">
        <v>1075</v>
      </c>
      <c r="O188" s="6">
        <v>44721</v>
      </c>
      <c r="P188" s="8">
        <v>2022</v>
      </c>
      <c r="Q188" s="6" t="s">
        <v>1644</v>
      </c>
      <c r="R188" s="6"/>
      <c r="S188" s="6"/>
      <c r="T188" s="6"/>
      <c r="U188" s="6">
        <v>45452</v>
      </c>
      <c r="V188" s="6"/>
      <c r="W188" s="6"/>
      <c r="X188" s="6"/>
      <c r="Y188" s="6"/>
      <c r="Z188" s="6">
        <v>46547</v>
      </c>
      <c r="AA188" s="6">
        <v>45452</v>
      </c>
      <c r="AB188" s="6"/>
      <c r="AC188" s="6"/>
      <c r="AD188" s="6"/>
      <c r="AE188" s="153"/>
      <c r="AF188" s="156"/>
      <c r="AG188" s="155"/>
      <c r="AH188" s="155"/>
      <c r="AI188" s="33"/>
      <c r="AJ188" s="33"/>
      <c r="AK188" s="8"/>
      <c r="AL188" s="8" t="s">
        <v>1639</v>
      </c>
      <c r="AM188" s="8"/>
    </row>
    <row r="189" spans="1:39" s="3" customFormat="1" ht="28">
      <c r="A189" s="13">
        <v>182</v>
      </c>
      <c r="B189" s="8"/>
      <c r="C189" s="8" t="s">
        <v>1007</v>
      </c>
      <c r="D189" s="8" t="s">
        <v>1008</v>
      </c>
      <c r="E189" s="61" t="s">
        <v>1069</v>
      </c>
      <c r="F189" s="2" t="s">
        <v>227</v>
      </c>
      <c r="G189" s="2" t="s">
        <v>224</v>
      </c>
      <c r="H189" s="8" t="s">
        <v>6</v>
      </c>
      <c r="I189" s="82" t="s">
        <v>1327</v>
      </c>
      <c r="J189" s="8" t="s">
        <v>1009</v>
      </c>
      <c r="K189" s="14">
        <v>8.2390000000000008</v>
      </c>
      <c r="L189" s="8" t="s">
        <v>1070</v>
      </c>
      <c r="M189" s="8" t="s">
        <v>1071</v>
      </c>
      <c r="N189" s="34" t="s">
        <v>1072</v>
      </c>
      <c r="O189" s="6">
        <v>44827</v>
      </c>
      <c r="P189" s="8">
        <v>2022</v>
      </c>
      <c r="Q189" s="6" t="s">
        <v>1644</v>
      </c>
      <c r="R189" s="6"/>
      <c r="S189" s="6"/>
      <c r="T189" s="6"/>
      <c r="U189" s="6">
        <v>45558</v>
      </c>
      <c r="V189" s="6"/>
      <c r="W189" s="6"/>
      <c r="X189" s="6"/>
      <c r="Y189" s="6"/>
      <c r="Z189" s="6">
        <v>46653</v>
      </c>
      <c r="AA189" s="6">
        <v>45558</v>
      </c>
      <c r="AB189" s="6"/>
      <c r="AC189" s="6"/>
      <c r="AD189" s="6"/>
      <c r="AE189" s="153"/>
      <c r="AF189" s="156"/>
      <c r="AG189" s="155"/>
      <c r="AH189" s="155"/>
      <c r="AI189" s="33"/>
      <c r="AJ189" s="33"/>
      <c r="AK189" s="8"/>
      <c r="AL189" s="8" t="s">
        <v>1639</v>
      </c>
      <c r="AM189" s="8"/>
    </row>
    <row r="190" spans="1:39" s="3" customFormat="1" ht="42">
      <c r="A190" s="13">
        <v>183</v>
      </c>
      <c r="B190" s="8"/>
      <c r="C190" s="8" t="s">
        <v>1007</v>
      </c>
      <c r="D190" s="8" t="s">
        <v>1008</v>
      </c>
      <c r="E190" s="61" t="s">
        <v>1082</v>
      </c>
      <c r="F190" s="2" t="s">
        <v>1019</v>
      </c>
      <c r="G190" s="2" t="s">
        <v>224</v>
      </c>
      <c r="H190" s="8" t="s">
        <v>30</v>
      </c>
      <c r="I190" s="82" t="s">
        <v>1329</v>
      </c>
      <c r="J190" s="8" t="s">
        <v>1009</v>
      </c>
      <c r="K190" s="14">
        <v>2.6</v>
      </c>
      <c r="L190" s="8" t="s">
        <v>1083</v>
      </c>
      <c r="M190" s="8" t="s">
        <v>1084</v>
      </c>
      <c r="N190" s="34" t="s">
        <v>1085</v>
      </c>
      <c r="O190" s="6">
        <v>44841</v>
      </c>
      <c r="P190" s="8">
        <v>2022</v>
      </c>
      <c r="Q190" s="6" t="s">
        <v>1644</v>
      </c>
      <c r="R190" s="6"/>
      <c r="S190" s="6"/>
      <c r="T190" s="6"/>
      <c r="U190" s="6">
        <v>45572</v>
      </c>
      <c r="V190" s="6"/>
      <c r="W190" s="6"/>
      <c r="X190" s="6"/>
      <c r="Y190" s="6"/>
      <c r="Z190" s="6">
        <v>46667</v>
      </c>
      <c r="AA190" s="6">
        <v>45572</v>
      </c>
      <c r="AB190" s="6"/>
      <c r="AC190" s="6"/>
      <c r="AD190" s="6"/>
      <c r="AE190" s="153"/>
      <c r="AF190" s="156"/>
      <c r="AG190" s="155"/>
      <c r="AH190" s="155"/>
      <c r="AI190" s="33"/>
      <c r="AJ190" s="33"/>
      <c r="AK190" s="8"/>
      <c r="AL190" s="8" t="s">
        <v>1640</v>
      </c>
      <c r="AM190" s="8"/>
    </row>
    <row r="191" spans="1:39" s="3" customFormat="1" ht="28">
      <c r="A191" s="13">
        <v>184</v>
      </c>
      <c r="B191" s="8"/>
      <c r="C191" s="8" t="s">
        <v>1086</v>
      </c>
      <c r="D191" s="8" t="s">
        <v>1008</v>
      </c>
      <c r="E191" s="61" t="s">
        <v>1087</v>
      </c>
      <c r="F191" s="2" t="s">
        <v>1019</v>
      </c>
      <c r="G191" s="2" t="s">
        <v>224</v>
      </c>
      <c r="H191" s="8" t="s">
        <v>31</v>
      </c>
      <c r="I191" s="89" t="s">
        <v>273</v>
      </c>
      <c r="J191" s="8" t="s">
        <v>1009</v>
      </c>
      <c r="K191" s="14">
        <v>1.9950000000000001</v>
      </c>
      <c r="L191" s="8" t="s">
        <v>1088</v>
      </c>
      <c r="M191" s="8" t="s">
        <v>1022</v>
      </c>
      <c r="N191" s="34" t="s">
        <v>1089</v>
      </c>
      <c r="O191" s="6">
        <v>44810</v>
      </c>
      <c r="P191" s="8">
        <v>2022</v>
      </c>
      <c r="Q191" s="6" t="s">
        <v>1644</v>
      </c>
      <c r="R191" s="6"/>
      <c r="S191" s="6"/>
      <c r="T191" s="6"/>
      <c r="U191" s="6" t="s">
        <v>1351</v>
      </c>
      <c r="V191" s="6"/>
      <c r="W191" s="6"/>
      <c r="X191" s="6"/>
      <c r="Y191" s="6"/>
      <c r="Z191" s="6">
        <v>46636</v>
      </c>
      <c r="AA191" s="6">
        <v>45541</v>
      </c>
      <c r="AB191" s="6">
        <v>44991</v>
      </c>
      <c r="AC191" s="6"/>
      <c r="AD191" s="6"/>
      <c r="AE191" s="153"/>
      <c r="AF191" s="156"/>
      <c r="AG191" s="155"/>
      <c r="AH191" s="155"/>
      <c r="AI191" s="33"/>
      <c r="AJ191" s="33"/>
      <c r="AK191" s="8"/>
      <c r="AL191" s="8" t="s">
        <v>80</v>
      </c>
      <c r="AM191" s="8"/>
    </row>
    <row r="192" spans="1:39" s="3" customFormat="1" ht="28">
      <c r="A192" s="13">
        <v>185</v>
      </c>
      <c r="B192" s="8" t="s">
        <v>815</v>
      </c>
      <c r="C192" s="8" t="s">
        <v>1016</v>
      </c>
      <c r="D192" s="8" t="s">
        <v>1017</v>
      </c>
      <c r="E192" s="61" t="s">
        <v>1095</v>
      </c>
      <c r="F192" s="2" t="s">
        <v>1096</v>
      </c>
      <c r="G192" s="2" t="s">
        <v>224</v>
      </c>
      <c r="H192" s="8" t="s">
        <v>31</v>
      </c>
      <c r="I192" s="82" t="s">
        <v>254</v>
      </c>
      <c r="J192" s="8" t="s">
        <v>1025</v>
      </c>
      <c r="K192" s="14">
        <v>6</v>
      </c>
      <c r="L192" s="8" t="s">
        <v>1097</v>
      </c>
      <c r="M192" s="8" t="s">
        <v>1098</v>
      </c>
      <c r="N192" s="34" t="s">
        <v>1099</v>
      </c>
      <c r="O192" s="6">
        <v>44855</v>
      </c>
      <c r="P192" s="8">
        <v>2022</v>
      </c>
      <c r="Q192" s="6" t="s">
        <v>1644</v>
      </c>
      <c r="R192" s="6">
        <v>47047</v>
      </c>
      <c r="S192" s="6"/>
      <c r="T192" s="6"/>
      <c r="U192" s="6">
        <v>46316</v>
      </c>
      <c r="V192" s="6"/>
      <c r="W192" s="6"/>
      <c r="X192" s="6">
        <v>46681</v>
      </c>
      <c r="Y192" s="6"/>
      <c r="Z192" s="6">
        <v>46681</v>
      </c>
      <c r="AA192" s="6">
        <v>45586</v>
      </c>
      <c r="AB192" s="6">
        <v>45037</v>
      </c>
      <c r="AC192" s="6"/>
      <c r="AD192" s="6"/>
      <c r="AE192" s="153"/>
      <c r="AF192" s="156"/>
      <c r="AG192" s="155"/>
      <c r="AH192" s="155"/>
      <c r="AI192" s="33"/>
      <c r="AJ192" s="33"/>
      <c r="AK192" s="8"/>
      <c r="AL192" s="8" t="s">
        <v>80</v>
      </c>
      <c r="AM192" s="8"/>
    </row>
    <row r="193" spans="1:39" s="3" customFormat="1" ht="56">
      <c r="A193" s="13">
        <v>186</v>
      </c>
      <c r="B193" s="8" t="s">
        <v>815</v>
      </c>
      <c r="C193" s="8" t="s">
        <v>1016</v>
      </c>
      <c r="D193" s="8" t="s">
        <v>1017</v>
      </c>
      <c r="E193" s="61" t="s">
        <v>1090</v>
      </c>
      <c r="F193" s="2" t="s">
        <v>1091</v>
      </c>
      <c r="G193" s="2" t="s">
        <v>224</v>
      </c>
      <c r="H193" s="8" t="s">
        <v>31</v>
      </c>
      <c r="I193" s="82" t="s">
        <v>254</v>
      </c>
      <c r="J193" s="8" t="s">
        <v>1092</v>
      </c>
      <c r="K193" s="14">
        <v>8.3650000000000002</v>
      </c>
      <c r="L193" s="8" t="s">
        <v>1093</v>
      </c>
      <c r="M193" s="8" t="s">
        <v>1022</v>
      </c>
      <c r="N193" s="34" t="s">
        <v>1094</v>
      </c>
      <c r="O193" s="6">
        <v>44864</v>
      </c>
      <c r="P193" s="8">
        <v>2022</v>
      </c>
      <c r="Q193" s="6" t="s">
        <v>1644</v>
      </c>
      <c r="R193" s="6"/>
      <c r="S193" s="6"/>
      <c r="T193" s="6"/>
      <c r="U193" s="6">
        <v>46325</v>
      </c>
      <c r="V193" s="6"/>
      <c r="W193" s="6"/>
      <c r="X193" s="6">
        <v>46690</v>
      </c>
      <c r="Y193" s="6"/>
      <c r="Z193" s="6"/>
      <c r="AA193" s="6">
        <v>45595</v>
      </c>
      <c r="AB193" s="6">
        <v>45046</v>
      </c>
      <c r="AC193" s="6"/>
      <c r="AD193" s="6"/>
      <c r="AE193" s="153"/>
      <c r="AF193" s="156"/>
      <c r="AG193" s="155"/>
      <c r="AH193" s="155"/>
      <c r="AI193" s="33"/>
      <c r="AJ193" s="33"/>
      <c r="AK193" s="8"/>
      <c r="AL193" s="8" t="s">
        <v>80</v>
      </c>
      <c r="AM193" s="8"/>
    </row>
    <row r="194" spans="1:39" s="3" customFormat="1" ht="28">
      <c r="A194" s="13">
        <v>187</v>
      </c>
      <c r="B194" s="8"/>
      <c r="C194" s="8" t="s">
        <v>1007</v>
      </c>
      <c r="D194" s="8" t="s">
        <v>1008</v>
      </c>
      <c r="E194" s="61" t="s">
        <v>1104</v>
      </c>
      <c r="F194" s="2" t="s">
        <v>227</v>
      </c>
      <c r="G194" s="2" t="s">
        <v>224</v>
      </c>
      <c r="H194" s="8" t="s">
        <v>7</v>
      </c>
      <c r="I194" s="82" t="s">
        <v>132</v>
      </c>
      <c r="J194" s="8" t="s">
        <v>1009</v>
      </c>
      <c r="K194" s="14">
        <v>1.1000000000000001</v>
      </c>
      <c r="L194" s="8" t="s">
        <v>1105</v>
      </c>
      <c r="M194" s="8" t="s">
        <v>1051</v>
      </c>
      <c r="N194" s="34" t="s">
        <v>1106</v>
      </c>
      <c r="O194" s="6">
        <v>44706</v>
      </c>
      <c r="P194" s="8">
        <v>2022</v>
      </c>
      <c r="Q194" s="6" t="s">
        <v>1644</v>
      </c>
      <c r="R194" s="6"/>
      <c r="S194" s="6"/>
      <c r="T194" s="6"/>
      <c r="U194" s="6">
        <v>45437</v>
      </c>
      <c r="V194" s="6"/>
      <c r="W194" s="6"/>
      <c r="X194" s="6"/>
      <c r="Y194" s="6"/>
      <c r="Z194" s="6">
        <v>46532</v>
      </c>
      <c r="AA194" s="6">
        <v>45437</v>
      </c>
      <c r="AB194" s="6"/>
      <c r="AC194" s="6"/>
      <c r="AD194" s="6"/>
      <c r="AE194" s="153"/>
      <c r="AF194" s="156"/>
      <c r="AG194" s="155"/>
      <c r="AH194" s="155"/>
      <c r="AI194" s="33"/>
      <c r="AJ194" s="33"/>
      <c r="AK194" s="8"/>
      <c r="AL194" s="8" t="s">
        <v>199</v>
      </c>
      <c r="AM194" s="8"/>
    </row>
    <row r="195" spans="1:39" s="3" customFormat="1" ht="28">
      <c r="A195" s="13">
        <v>188</v>
      </c>
      <c r="B195" s="8"/>
      <c r="C195" s="8" t="s">
        <v>1007</v>
      </c>
      <c r="D195" s="8" t="s">
        <v>1008</v>
      </c>
      <c r="E195" s="61" t="s">
        <v>1107</v>
      </c>
      <c r="F195" s="2" t="s">
        <v>1019</v>
      </c>
      <c r="G195" s="2" t="s">
        <v>224</v>
      </c>
      <c r="H195" s="8" t="s">
        <v>7</v>
      </c>
      <c r="I195" s="82" t="s">
        <v>1330</v>
      </c>
      <c r="J195" s="8" t="s">
        <v>1009</v>
      </c>
      <c r="K195" s="14">
        <v>3</v>
      </c>
      <c r="L195" s="8" t="s">
        <v>1108</v>
      </c>
      <c r="M195" s="8" t="s">
        <v>1051</v>
      </c>
      <c r="N195" s="34" t="s">
        <v>1109</v>
      </c>
      <c r="O195" s="6">
        <v>44796</v>
      </c>
      <c r="P195" s="8">
        <v>2022</v>
      </c>
      <c r="Q195" s="6" t="s">
        <v>1644</v>
      </c>
      <c r="R195" s="6"/>
      <c r="S195" s="6"/>
      <c r="T195" s="6"/>
      <c r="U195" s="6">
        <v>45527</v>
      </c>
      <c r="V195" s="6"/>
      <c r="W195" s="6"/>
      <c r="X195" s="6"/>
      <c r="Y195" s="6"/>
      <c r="Z195" s="6">
        <v>46622</v>
      </c>
      <c r="AA195" s="6">
        <v>45527</v>
      </c>
      <c r="AB195" s="6"/>
      <c r="AC195" s="6"/>
      <c r="AD195" s="6"/>
      <c r="AE195" s="153"/>
      <c r="AF195" s="156"/>
      <c r="AG195" s="155"/>
      <c r="AH195" s="155"/>
      <c r="AI195" s="33"/>
      <c r="AJ195" s="33"/>
      <c r="AK195" s="8"/>
      <c r="AL195" s="8" t="s">
        <v>199</v>
      </c>
      <c r="AM195" s="8"/>
    </row>
    <row r="196" spans="1:39" s="3" customFormat="1" ht="28">
      <c r="A196" s="13">
        <v>189</v>
      </c>
      <c r="B196" s="8"/>
      <c r="C196" s="8" t="s">
        <v>1007</v>
      </c>
      <c r="D196" s="8" t="s">
        <v>1017</v>
      </c>
      <c r="E196" s="61" t="s">
        <v>1100</v>
      </c>
      <c r="F196" s="2" t="s">
        <v>1019</v>
      </c>
      <c r="G196" s="2" t="s">
        <v>224</v>
      </c>
      <c r="H196" s="8" t="s">
        <v>7</v>
      </c>
      <c r="I196" s="82" t="s">
        <v>287</v>
      </c>
      <c r="J196" s="8" t="s">
        <v>1101</v>
      </c>
      <c r="K196" s="14">
        <v>4.9509999999999996</v>
      </c>
      <c r="L196" s="8" t="s">
        <v>1102</v>
      </c>
      <c r="M196" s="8" t="s">
        <v>1022</v>
      </c>
      <c r="N196" s="34" t="s">
        <v>1103</v>
      </c>
      <c r="O196" s="6">
        <v>44888</v>
      </c>
      <c r="P196" s="8">
        <v>2022</v>
      </c>
      <c r="Q196" s="6" t="s">
        <v>1644</v>
      </c>
      <c r="R196" s="6"/>
      <c r="S196" s="6"/>
      <c r="T196" s="6"/>
      <c r="U196" s="6">
        <v>47445</v>
      </c>
      <c r="V196" s="6"/>
      <c r="W196" s="6"/>
      <c r="X196" s="6">
        <v>46714</v>
      </c>
      <c r="Y196" s="6"/>
      <c r="Z196" s="6">
        <v>46714</v>
      </c>
      <c r="AA196" s="6">
        <v>45619</v>
      </c>
      <c r="AB196" s="6"/>
      <c r="AC196" s="6"/>
      <c r="AD196" s="6"/>
      <c r="AE196" s="153"/>
      <c r="AF196" s="156"/>
      <c r="AG196" s="155"/>
      <c r="AH196" s="155"/>
      <c r="AI196" s="33"/>
      <c r="AJ196" s="33"/>
      <c r="AK196" s="8"/>
      <c r="AL196" s="8" t="s">
        <v>199</v>
      </c>
      <c r="AM196" s="8"/>
    </row>
    <row r="197" spans="1:39" s="3" customFormat="1" ht="28">
      <c r="A197" s="13">
        <v>190</v>
      </c>
      <c r="B197" s="8"/>
      <c r="C197" s="8" t="s">
        <v>1086</v>
      </c>
      <c r="D197" s="8" t="s">
        <v>1008</v>
      </c>
      <c r="E197" s="61" t="s">
        <v>1110</v>
      </c>
      <c r="F197" s="2" t="s">
        <v>1096</v>
      </c>
      <c r="G197" s="2" t="s">
        <v>224</v>
      </c>
      <c r="H197" s="8" t="s">
        <v>57</v>
      </c>
      <c r="I197" s="82" t="s">
        <v>88</v>
      </c>
      <c r="J197" s="8" t="s">
        <v>1009</v>
      </c>
      <c r="K197" s="14">
        <v>3</v>
      </c>
      <c r="L197" s="8" t="s">
        <v>1111</v>
      </c>
      <c r="M197" s="8" t="s">
        <v>1112</v>
      </c>
      <c r="N197" s="34" t="s">
        <v>1113</v>
      </c>
      <c r="O197" s="6">
        <v>44909</v>
      </c>
      <c r="P197" s="8">
        <v>2022</v>
      </c>
      <c r="Q197" s="6" t="s">
        <v>1644</v>
      </c>
      <c r="R197" s="6"/>
      <c r="S197" s="6"/>
      <c r="T197" s="6"/>
      <c r="U197" s="6">
        <v>45640</v>
      </c>
      <c r="V197" s="6"/>
      <c r="W197" s="6">
        <v>47101</v>
      </c>
      <c r="X197" s="6"/>
      <c r="Y197" s="6"/>
      <c r="Z197" s="6">
        <v>46735</v>
      </c>
      <c r="AA197" s="6">
        <v>45640</v>
      </c>
      <c r="AB197" s="6"/>
      <c r="AC197" s="6"/>
      <c r="AD197" s="6"/>
      <c r="AE197" s="153"/>
      <c r="AF197" s="156"/>
      <c r="AG197" s="155"/>
      <c r="AH197" s="155"/>
      <c r="AI197" s="33"/>
      <c r="AJ197" s="33"/>
      <c r="AK197" s="8"/>
      <c r="AL197" s="8" t="s">
        <v>77</v>
      </c>
      <c r="AM197" s="8"/>
    </row>
    <row r="198" spans="1:39" s="3" customFormat="1" ht="28">
      <c r="A198" s="13">
        <v>191</v>
      </c>
      <c r="B198" s="8"/>
      <c r="C198" s="8" t="s">
        <v>1007</v>
      </c>
      <c r="D198" s="8" t="s">
        <v>1008</v>
      </c>
      <c r="E198" s="61" t="s">
        <v>1125</v>
      </c>
      <c r="F198" s="2" t="s">
        <v>227</v>
      </c>
      <c r="G198" s="2" t="s">
        <v>224</v>
      </c>
      <c r="H198" s="8" t="s">
        <v>8</v>
      </c>
      <c r="I198" s="82" t="s">
        <v>107</v>
      </c>
      <c r="J198" s="8" t="s">
        <v>1009</v>
      </c>
      <c r="K198" s="14">
        <v>1</v>
      </c>
      <c r="L198" s="8" t="s">
        <v>1126</v>
      </c>
      <c r="M198" s="8" t="s">
        <v>1127</v>
      </c>
      <c r="N198" s="34" t="s">
        <v>1128</v>
      </c>
      <c r="O198" s="6">
        <v>44750</v>
      </c>
      <c r="P198" s="8">
        <v>2022</v>
      </c>
      <c r="Q198" s="6" t="s">
        <v>1644</v>
      </c>
      <c r="R198" s="6"/>
      <c r="S198" s="6"/>
      <c r="T198" s="6"/>
      <c r="U198" s="6">
        <v>45481</v>
      </c>
      <c r="V198" s="6"/>
      <c r="W198" s="6"/>
      <c r="X198" s="6"/>
      <c r="Y198" s="6"/>
      <c r="Z198" s="6">
        <v>46576</v>
      </c>
      <c r="AA198" s="6">
        <v>45481</v>
      </c>
      <c r="AB198" s="6"/>
      <c r="AC198" s="6"/>
      <c r="AD198" s="6"/>
      <c r="AE198" s="153"/>
      <c r="AF198" s="156"/>
      <c r="AG198" s="155"/>
      <c r="AH198" s="155"/>
      <c r="AI198" s="33"/>
      <c r="AJ198" s="33"/>
      <c r="AK198" s="8"/>
      <c r="AL198" s="8" t="s">
        <v>77</v>
      </c>
      <c r="AM198" s="8"/>
    </row>
    <row r="199" spans="1:39" s="3" customFormat="1" ht="56">
      <c r="A199" s="13">
        <v>192</v>
      </c>
      <c r="B199" s="8"/>
      <c r="C199" s="8" t="s">
        <v>1007</v>
      </c>
      <c r="D199" s="8" t="s">
        <v>1008</v>
      </c>
      <c r="E199" s="61" t="s">
        <v>1122</v>
      </c>
      <c r="F199" s="2" t="s">
        <v>227</v>
      </c>
      <c r="G199" s="2" t="s">
        <v>224</v>
      </c>
      <c r="H199" s="8" t="s">
        <v>8</v>
      </c>
      <c r="I199" s="82" t="s">
        <v>291</v>
      </c>
      <c r="J199" s="8" t="s">
        <v>1009</v>
      </c>
      <c r="K199" s="14">
        <v>3.14</v>
      </c>
      <c r="L199" s="8" t="s">
        <v>1123</v>
      </c>
      <c r="M199" s="8" t="s">
        <v>1064</v>
      </c>
      <c r="N199" s="34" t="s">
        <v>1124</v>
      </c>
      <c r="O199" s="6">
        <v>44770</v>
      </c>
      <c r="P199" s="8">
        <v>2022</v>
      </c>
      <c r="Q199" s="6" t="s">
        <v>1644</v>
      </c>
      <c r="R199" s="6"/>
      <c r="S199" s="6"/>
      <c r="T199" s="6"/>
      <c r="U199" s="6">
        <v>45501</v>
      </c>
      <c r="V199" s="6"/>
      <c r="W199" s="6"/>
      <c r="X199" s="6"/>
      <c r="Y199" s="6"/>
      <c r="Z199" s="6">
        <v>46596</v>
      </c>
      <c r="AA199" s="6">
        <v>45501</v>
      </c>
      <c r="AB199" s="6"/>
      <c r="AC199" s="6"/>
      <c r="AD199" s="6"/>
      <c r="AE199" s="153"/>
      <c r="AF199" s="156"/>
      <c r="AG199" s="155"/>
      <c r="AH199" s="155"/>
      <c r="AI199" s="33"/>
      <c r="AJ199" s="33"/>
      <c r="AK199" s="8"/>
      <c r="AL199" s="8" t="s">
        <v>77</v>
      </c>
      <c r="AM199" s="8"/>
    </row>
    <row r="200" spans="1:39" s="3" customFormat="1" ht="42">
      <c r="A200" s="13">
        <v>193</v>
      </c>
      <c r="B200" s="8"/>
      <c r="C200" s="8" t="s">
        <v>1007</v>
      </c>
      <c r="D200" s="8" t="s">
        <v>1008</v>
      </c>
      <c r="E200" s="61" t="s">
        <v>1117</v>
      </c>
      <c r="F200" s="2" t="s">
        <v>1019</v>
      </c>
      <c r="G200" s="2" t="s">
        <v>224</v>
      </c>
      <c r="H200" s="8" t="s">
        <v>8</v>
      </c>
      <c r="I200" s="82" t="s">
        <v>1331</v>
      </c>
      <c r="J200" s="8" t="s">
        <v>1009</v>
      </c>
      <c r="K200" s="14">
        <v>3.5830000000000002</v>
      </c>
      <c r="L200" s="8" t="s">
        <v>1118</v>
      </c>
      <c r="M200" s="8" t="s">
        <v>1022</v>
      </c>
      <c r="N200" s="34" t="s">
        <v>1119</v>
      </c>
      <c r="O200" s="6">
        <v>44785</v>
      </c>
      <c r="P200" s="8">
        <v>2022</v>
      </c>
      <c r="Q200" s="6" t="s">
        <v>1644</v>
      </c>
      <c r="R200" s="6"/>
      <c r="S200" s="6"/>
      <c r="T200" s="6"/>
      <c r="U200" s="6">
        <v>45516</v>
      </c>
      <c r="V200" s="6"/>
      <c r="W200" s="6">
        <v>46977</v>
      </c>
      <c r="X200" s="6"/>
      <c r="Y200" s="6"/>
      <c r="Z200" s="6">
        <v>46611</v>
      </c>
      <c r="AA200" s="6">
        <v>45516</v>
      </c>
      <c r="AB200" s="6"/>
      <c r="AC200" s="6"/>
      <c r="AD200" s="6"/>
      <c r="AE200" s="153"/>
      <c r="AF200" s="156"/>
      <c r="AG200" s="155"/>
      <c r="AH200" s="155"/>
      <c r="AI200" s="33"/>
      <c r="AJ200" s="33"/>
      <c r="AK200" s="8"/>
      <c r="AL200" s="8" t="s">
        <v>77</v>
      </c>
      <c r="AM200" s="8"/>
    </row>
    <row r="201" spans="1:39" s="3" customFormat="1" ht="42">
      <c r="A201" s="13">
        <v>194</v>
      </c>
      <c r="B201" s="8"/>
      <c r="C201" s="8" t="s">
        <v>1007</v>
      </c>
      <c r="D201" s="8" t="s">
        <v>1008</v>
      </c>
      <c r="E201" s="61" t="s">
        <v>1114</v>
      </c>
      <c r="F201" s="2" t="s">
        <v>1019</v>
      </c>
      <c r="G201" s="2" t="s">
        <v>224</v>
      </c>
      <c r="H201" s="8" t="s">
        <v>8</v>
      </c>
      <c r="I201" s="82" t="s">
        <v>1331</v>
      </c>
      <c r="J201" s="8" t="s">
        <v>1025</v>
      </c>
      <c r="K201" s="14">
        <v>2.7489999999999997</v>
      </c>
      <c r="L201" s="8" t="s">
        <v>1115</v>
      </c>
      <c r="M201" s="8" t="s">
        <v>1022</v>
      </c>
      <c r="N201" s="34" t="s">
        <v>1116</v>
      </c>
      <c r="O201" s="6">
        <v>44868</v>
      </c>
      <c r="P201" s="8">
        <v>2022</v>
      </c>
      <c r="Q201" s="6" t="s">
        <v>1644</v>
      </c>
      <c r="R201" s="6"/>
      <c r="S201" s="6"/>
      <c r="T201" s="6"/>
      <c r="U201" s="6" t="s">
        <v>1352</v>
      </c>
      <c r="V201" s="6"/>
      <c r="W201" s="6">
        <v>47060</v>
      </c>
      <c r="X201" s="6"/>
      <c r="Y201" s="6"/>
      <c r="Z201" s="6">
        <v>46694</v>
      </c>
      <c r="AA201" s="6">
        <v>45599</v>
      </c>
      <c r="AB201" s="6">
        <v>45233</v>
      </c>
      <c r="AC201" s="6"/>
      <c r="AD201" s="6"/>
      <c r="AE201" s="153"/>
      <c r="AF201" s="156"/>
      <c r="AG201" s="155"/>
      <c r="AH201" s="155"/>
      <c r="AI201" s="33"/>
      <c r="AJ201" s="33"/>
      <c r="AK201" s="8"/>
      <c r="AL201" s="8" t="s">
        <v>77</v>
      </c>
      <c r="AM201" s="8"/>
    </row>
    <row r="202" spans="1:39" s="3" customFormat="1" ht="42">
      <c r="A202" s="13">
        <v>195</v>
      </c>
      <c r="B202" s="8"/>
      <c r="C202" s="8" t="s">
        <v>1007</v>
      </c>
      <c r="D202" s="8" t="s">
        <v>1008</v>
      </c>
      <c r="E202" s="61" t="s">
        <v>1028</v>
      </c>
      <c r="F202" s="2" t="s">
        <v>1029</v>
      </c>
      <c r="G202" s="2" t="s">
        <v>224</v>
      </c>
      <c r="H202" s="8" t="s">
        <v>8</v>
      </c>
      <c r="I202" s="82" t="s">
        <v>291</v>
      </c>
      <c r="J202" s="8" t="s">
        <v>1009</v>
      </c>
      <c r="K202" s="14">
        <v>1.05</v>
      </c>
      <c r="L202" s="8" t="s">
        <v>1120</v>
      </c>
      <c r="M202" s="8" t="s">
        <v>1031</v>
      </c>
      <c r="N202" s="34" t="s">
        <v>1121</v>
      </c>
      <c r="O202" s="6">
        <v>44893</v>
      </c>
      <c r="P202" s="8">
        <v>2022</v>
      </c>
      <c r="Q202" s="6" t="s">
        <v>1644</v>
      </c>
      <c r="R202" s="6"/>
      <c r="S202" s="6"/>
      <c r="T202" s="6"/>
      <c r="U202" s="6">
        <v>45624</v>
      </c>
      <c r="V202" s="6"/>
      <c r="W202" s="6"/>
      <c r="X202" s="6"/>
      <c r="Y202" s="6"/>
      <c r="Z202" s="6">
        <v>46719</v>
      </c>
      <c r="AA202" s="6">
        <v>45624</v>
      </c>
      <c r="AB202" s="6"/>
      <c r="AC202" s="6"/>
      <c r="AD202" s="6"/>
      <c r="AE202" s="153"/>
      <c r="AF202" s="156"/>
      <c r="AG202" s="155"/>
      <c r="AH202" s="155"/>
      <c r="AI202" s="33"/>
      <c r="AJ202" s="33"/>
      <c r="AK202" s="8"/>
      <c r="AL202" s="8" t="s">
        <v>77</v>
      </c>
      <c r="AM202" s="8"/>
    </row>
    <row r="203" spans="1:39" s="3" customFormat="1" ht="28">
      <c r="A203" s="13">
        <v>196</v>
      </c>
      <c r="B203" s="8" t="s">
        <v>815</v>
      </c>
      <c r="C203" s="8" t="s">
        <v>1016</v>
      </c>
      <c r="D203" s="8" t="s">
        <v>1017</v>
      </c>
      <c r="E203" s="61" t="s">
        <v>1135</v>
      </c>
      <c r="F203" s="2" t="s">
        <v>227</v>
      </c>
      <c r="G203" s="2" t="s">
        <v>224</v>
      </c>
      <c r="H203" s="8" t="s">
        <v>9</v>
      </c>
      <c r="I203" s="82" t="s">
        <v>254</v>
      </c>
      <c r="J203" s="8" t="s">
        <v>1025</v>
      </c>
      <c r="K203" s="14">
        <v>4.5</v>
      </c>
      <c r="L203" s="8" t="s">
        <v>1136</v>
      </c>
      <c r="M203" s="8" t="s">
        <v>1137</v>
      </c>
      <c r="N203" s="34" t="s">
        <v>1138</v>
      </c>
      <c r="O203" s="6">
        <v>44767</v>
      </c>
      <c r="P203" s="8">
        <v>2022</v>
      </c>
      <c r="Q203" s="6" t="s">
        <v>1644</v>
      </c>
      <c r="R203" s="6"/>
      <c r="S203" s="6"/>
      <c r="T203" s="6"/>
      <c r="U203" s="6">
        <v>46228</v>
      </c>
      <c r="V203" s="6"/>
      <c r="W203" s="6">
        <v>47689</v>
      </c>
      <c r="X203" s="6"/>
      <c r="Y203" s="6"/>
      <c r="Z203" s="6">
        <v>46593</v>
      </c>
      <c r="AA203" s="6">
        <v>45498</v>
      </c>
      <c r="AB203" s="6">
        <v>45132</v>
      </c>
      <c r="AC203" s="6"/>
      <c r="AD203" s="6"/>
      <c r="AE203" s="153"/>
      <c r="AF203" s="156"/>
      <c r="AG203" s="155"/>
      <c r="AH203" s="155"/>
      <c r="AI203" s="33"/>
      <c r="AJ203" s="33"/>
      <c r="AK203" s="8"/>
      <c r="AL203" s="8" t="s">
        <v>1641</v>
      </c>
      <c r="AM203" s="8"/>
    </row>
    <row r="204" spans="1:39" s="3" customFormat="1" ht="84">
      <c r="A204" s="13">
        <v>197</v>
      </c>
      <c r="B204" s="8" t="s">
        <v>815</v>
      </c>
      <c r="C204" s="8" t="s">
        <v>1016</v>
      </c>
      <c r="D204" s="8" t="s">
        <v>1017</v>
      </c>
      <c r="E204" s="61" t="s">
        <v>1133</v>
      </c>
      <c r="F204" s="2" t="s">
        <v>1091</v>
      </c>
      <c r="G204" s="2" t="s">
        <v>224</v>
      </c>
      <c r="H204" s="8" t="s">
        <v>9</v>
      </c>
      <c r="I204" s="82" t="s">
        <v>254</v>
      </c>
      <c r="J204" s="8" t="s">
        <v>1092</v>
      </c>
      <c r="K204" s="14">
        <v>10</v>
      </c>
      <c r="L204" s="8" t="s">
        <v>1360</v>
      </c>
      <c r="M204" s="8" t="s">
        <v>1022</v>
      </c>
      <c r="N204" s="34" t="s">
        <v>1134</v>
      </c>
      <c r="O204" s="6">
        <v>44888</v>
      </c>
      <c r="P204" s="8">
        <v>2022</v>
      </c>
      <c r="Q204" s="6" t="s">
        <v>1644</v>
      </c>
      <c r="R204" s="6"/>
      <c r="S204" s="6"/>
      <c r="T204" s="6"/>
      <c r="U204" s="6">
        <v>46349</v>
      </c>
      <c r="V204" s="6"/>
      <c r="W204" s="6"/>
      <c r="X204" s="6"/>
      <c r="Y204" s="6"/>
      <c r="Z204" s="6">
        <v>46714</v>
      </c>
      <c r="AA204" s="6">
        <v>45619</v>
      </c>
      <c r="AB204" s="6">
        <v>45253</v>
      </c>
      <c r="AC204" s="6"/>
      <c r="AD204" s="6"/>
      <c r="AE204" s="153"/>
      <c r="AF204" s="156"/>
      <c r="AG204" s="155"/>
      <c r="AH204" s="155"/>
      <c r="AI204" s="33"/>
      <c r="AJ204" s="33"/>
      <c r="AK204" s="8"/>
      <c r="AL204" s="8" t="s">
        <v>1641</v>
      </c>
      <c r="AM204" s="8"/>
    </row>
    <row r="205" spans="1:39" s="3" customFormat="1" ht="28">
      <c r="A205" s="13">
        <v>198</v>
      </c>
      <c r="B205" s="8"/>
      <c r="C205" s="8" t="s">
        <v>1007</v>
      </c>
      <c r="D205" s="8" t="s">
        <v>1008</v>
      </c>
      <c r="E205" s="61" t="s">
        <v>1129</v>
      </c>
      <c r="F205" s="2" t="s">
        <v>227</v>
      </c>
      <c r="G205" s="2" t="s">
        <v>224</v>
      </c>
      <c r="H205" s="8" t="s">
        <v>9</v>
      </c>
      <c r="I205" s="82" t="s">
        <v>108</v>
      </c>
      <c r="J205" s="8" t="s">
        <v>1130</v>
      </c>
      <c r="K205" s="14">
        <v>1.5</v>
      </c>
      <c r="L205" s="8" t="s">
        <v>1131</v>
      </c>
      <c r="M205" s="8" t="s">
        <v>1022</v>
      </c>
      <c r="N205" s="34" t="s">
        <v>1132</v>
      </c>
      <c r="O205" s="6">
        <v>44889</v>
      </c>
      <c r="P205" s="8">
        <v>2022</v>
      </c>
      <c r="Q205" s="6" t="s">
        <v>1644</v>
      </c>
      <c r="R205" s="6"/>
      <c r="S205" s="6"/>
      <c r="T205" s="6"/>
      <c r="U205" s="6">
        <v>46350</v>
      </c>
      <c r="V205" s="6"/>
      <c r="W205" s="6"/>
      <c r="X205" s="6"/>
      <c r="Y205" s="6"/>
      <c r="Z205" s="6">
        <v>46715</v>
      </c>
      <c r="AA205" s="6">
        <v>45620</v>
      </c>
      <c r="AB205" s="6">
        <v>45254</v>
      </c>
      <c r="AC205" s="6"/>
      <c r="AD205" s="6"/>
      <c r="AE205" s="153"/>
      <c r="AF205" s="156"/>
      <c r="AG205" s="155"/>
      <c r="AH205" s="155"/>
      <c r="AI205" s="33"/>
      <c r="AJ205" s="33"/>
      <c r="AK205" s="8"/>
      <c r="AL205" s="8" t="s">
        <v>1641</v>
      </c>
      <c r="AM205" s="8"/>
    </row>
    <row r="206" spans="1:39" s="3" customFormat="1" ht="28">
      <c r="A206" s="13">
        <v>199</v>
      </c>
      <c r="B206" s="8"/>
      <c r="C206" s="8" t="s">
        <v>1086</v>
      </c>
      <c r="D206" s="8" t="s">
        <v>1008</v>
      </c>
      <c r="E206" s="61" t="s">
        <v>1139</v>
      </c>
      <c r="F206" s="2" t="s">
        <v>227</v>
      </c>
      <c r="G206" s="2" t="s">
        <v>224</v>
      </c>
      <c r="H206" s="8" t="s">
        <v>9</v>
      </c>
      <c r="I206" s="82" t="s">
        <v>1332</v>
      </c>
      <c r="J206" s="8" t="s">
        <v>1009</v>
      </c>
      <c r="K206" s="14">
        <v>2</v>
      </c>
      <c r="L206" s="8" t="s">
        <v>1140</v>
      </c>
      <c r="M206" s="8" t="s">
        <v>1141</v>
      </c>
      <c r="N206" s="34" t="s">
        <v>1142</v>
      </c>
      <c r="O206" s="6">
        <v>44889</v>
      </c>
      <c r="P206" s="8">
        <v>2022</v>
      </c>
      <c r="Q206" s="6" t="s">
        <v>1644</v>
      </c>
      <c r="R206" s="6"/>
      <c r="S206" s="6"/>
      <c r="T206" s="6"/>
      <c r="U206" s="6">
        <v>45620</v>
      </c>
      <c r="V206" s="6"/>
      <c r="W206" s="6">
        <v>47081</v>
      </c>
      <c r="X206" s="6"/>
      <c r="Y206" s="6"/>
      <c r="Z206" s="6">
        <v>46715</v>
      </c>
      <c r="AA206" s="6">
        <v>45620</v>
      </c>
      <c r="AB206" s="6"/>
      <c r="AC206" s="6"/>
      <c r="AD206" s="6"/>
      <c r="AE206" s="153"/>
      <c r="AF206" s="156"/>
      <c r="AG206" s="155"/>
      <c r="AH206" s="155"/>
      <c r="AI206" s="33"/>
      <c r="AJ206" s="33"/>
      <c r="AK206" s="8"/>
      <c r="AL206" s="8" t="s">
        <v>1641</v>
      </c>
      <c r="AM206" s="8"/>
    </row>
    <row r="207" spans="1:39" s="3" customFormat="1" ht="28">
      <c r="A207" s="13">
        <v>200</v>
      </c>
      <c r="B207" s="8"/>
      <c r="C207" s="8" t="s">
        <v>1007</v>
      </c>
      <c r="D207" s="8" t="s">
        <v>1008</v>
      </c>
      <c r="E207" s="61" t="s">
        <v>1143</v>
      </c>
      <c r="F207" s="2" t="s">
        <v>1019</v>
      </c>
      <c r="G207" s="2" t="s">
        <v>224</v>
      </c>
      <c r="H207" s="8" t="s">
        <v>10</v>
      </c>
      <c r="I207" s="82" t="s">
        <v>135</v>
      </c>
      <c r="J207" s="8" t="s">
        <v>1009</v>
      </c>
      <c r="K207" s="14">
        <v>4</v>
      </c>
      <c r="L207" s="8" t="s">
        <v>1144</v>
      </c>
      <c r="M207" s="8" t="s">
        <v>191</v>
      </c>
      <c r="N207" s="34" t="s">
        <v>1145</v>
      </c>
      <c r="O207" s="6">
        <v>44823</v>
      </c>
      <c r="P207" s="8">
        <v>2022</v>
      </c>
      <c r="Q207" s="6" t="s">
        <v>1644</v>
      </c>
      <c r="R207" s="6"/>
      <c r="S207" s="6"/>
      <c r="T207" s="6"/>
      <c r="U207" s="6">
        <v>45554</v>
      </c>
      <c r="V207" s="6"/>
      <c r="W207" s="6"/>
      <c r="X207" s="6"/>
      <c r="Y207" s="6"/>
      <c r="Z207" s="6">
        <v>46649</v>
      </c>
      <c r="AA207" s="6">
        <v>45554</v>
      </c>
      <c r="AB207" s="6"/>
      <c r="AC207" s="6"/>
      <c r="AD207" s="6"/>
      <c r="AE207" s="153"/>
      <c r="AF207" s="156"/>
      <c r="AG207" s="155"/>
      <c r="AH207" s="155"/>
      <c r="AI207" s="33"/>
      <c r="AJ207" s="33"/>
      <c r="AK207" s="8"/>
      <c r="AL207" s="8" t="s">
        <v>80</v>
      </c>
      <c r="AM207" s="8"/>
    </row>
    <row r="208" spans="1:39" s="3" customFormat="1" ht="28">
      <c r="A208" s="13">
        <v>201</v>
      </c>
      <c r="B208" s="8" t="s">
        <v>815</v>
      </c>
      <c r="C208" s="8" t="s">
        <v>1016</v>
      </c>
      <c r="D208" s="8" t="s">
        <v>1017</v>
      </c>
      <c r="E208" s="61" t="s">
        <v>1154</v>
      </c>
      <c r="F208" s="2" t="s">
        <v>1096</v>
      </c>
      <c r="G208" s="2" t="s">
        <v>224</v>
      </c>
      <c r="H208" s="8" t="s">
        <v>10</v>
      </c>
      <c r="I208" s="82" t="s">
        <v>254</v>
      </c>
      <c r="J208" s="8" t="s">
        <v>1025</v>
      </c>
      <c r="K208" s="14">
        <v>1</v>
      </c>
      <c r="L208" s="8" t="s">
        <v>1155</v>
      </c>
      <c r="M208" s="8" t="s">
        <v>191</v>
      </c>
      <c r="N208" s="34" t="s">
        <v>1156</v>
      </c>
      <c r="O208" s="6">
        <v>44847</v>
      </c>
      <c r="P208" s="8">
        <v>2022</v>
      </c>
      <c r="Q208" s="6" t="s">
        <v>1644</v>
      </c>
      <c r="R208" s="6"/>
      <c r="S208" s="6"/>
      <c r="T208" s="6"/>
      <c r="U208" s="6">
        <v>46308</v>
      </c>
      <c r="V208" s="6"/>
      <c r="W208" s="6"/>
      <c r="X208" s="6"/>
      <c r="Y208" s="6"/>
      <c r="Z208" s="6">
        <v>46673</v>
      </c>
      <c r="AA208" s="6"/>
      <c r="AB208" s="6">
        <v>45029</v>
      </c>
      <c r="AC208" s="6"/>
      <c r="AD208" s="6"/>
      <c r="AE208" s="153"/>
      <c r="AF208" s="156"/>
      <c r="AG208" s="155"/>
      <c r="AH208" s="155"/>
      <c r="AI208" s="33"/>
      <c r="AJ208" s="33"/>
      <c r="AK208" s="8"/>
      <c r="AL208" s="8" t="s">
        <v>80</v>
      </c>
      <c r="AM208" s="8"/>
    </row>
    <row r="209" spans="1:39" s="3" customFormat="1" ht="28">
      <c r="A209" s="13">
        <v>202</v>
      </c>
      <c r="B209" s="8"/>
      <c r="C209" s="8" t="s">
        <v>1007</v>
      </c>
      <c r="D209" s="8" t="s">
        <v>1017</v>
      </c>
      <c r="E209" s="61" t="s">
        <v>1146</v>
      </c>
      <c r="F209" s="2" t="s">
        <v>1096</v>
      </c>
      <c r="G209" s="2" t="s">
        <v>224</v>
      </c>
      <c r="H209" s="8" t="s">
        <v>10</v>
      </c>
      <c r="I209" s="89" t="s">
        <v>263</v>
      </c>
      <c r="J209" s="8" t="s">
        <v>1009</v>
      </c>
      <c r="K209" s="14">
        <v>2</v>
      </c>
      <c r="L209" s="8" t="s">
        <v>1147</v>
      </c>
      <c r="M209" s="8" t="s">
        <v>191</v>
      </c>
      <c r="N209" s="34" t="s">
        <v>1148</v>
      </c>
      <c r="O209" s="6">
        <v>44861</v>
      </c>
      <c r="P209" s="8">
        <v>2022</v>
      </c>
      <c r="Q209" s="6" t="s">
        <v>1644</v>
      </c>
      <c r="R209" s="6"/>
      <c r="S209" s="6"/>
      <c r="T209" s="6"/>
      <c r="U209" s="6">
        <v>45592</v>
      </c>
      <c r="V209" s="6"/>
      <c r="W209" s="6">
        <v>47053</v>
      </c>
      <c r="X209" s="6"/>
      <c r="Y209" s="6"/>
      <c r="Z209" s="6">
        <v>46687</v>
      </c>
      <c r="AA209" s="6">
        <v>45592</v>
      </c>
      <c r="AB209" s="6"/>
      <c r="AC209" s="6"/>
      <c r="AD209" s="6"/>
      <c r="AE209" s="153"/>
      <c r="AF209" s="156"/>
      <c r="AG209" s="155"/>
      <c r="AH209" s="155"/>
      <c r="AI209" s="33"/>
      <c r="AJ209" s="33"/>
      <c r="AK209" s="8"/>
      <c r="AL209" s="8" t="s">
        <v>80</v>
      </c>
      <c r="AM209" s="8"/>
    </row>
    <row r="210" spans="1:39" s="3" customFormat="1" ht="84">
      <c r="A210" s="13">
        <v>203</v>
      </c>
      <c r="B210" s="8" t="s">
        <v>815</v>
      </c>
      <c r="C210" s="8" t="s">
        <v>1016</v>
      </c>
      <c r="D210" s="8" t="s">
        <v>1017</v>
      </c>
      <c r="E210" s="61" t="s">
        <v>1151</v>
      </c>
      <c r="F210" s="2" t="s">
        <v>1091</v>
      </c>
      <c r="G210" s="2" t="s">
        <v>224</v>
      </c>
      <c r="H210" s="8" t="s">
        <v>10</v>
      </c>
      <c r="I210" s="82" t="s">
        <v>254</v>
      </c>
      <c r="J210" s="8" t="s">
        <v>1092</v>
      </c>
      <c r="K210" s="14">
        <v>17.343999999999998</v>
      </c>
      <c r="L210" s="8" t="s">
        <v>1355</v>
      </c>
      <c r="M210" s="8" t="s">
        <v>1152</v>
      </c>
      <c r="N210" s="34" t="s">
        <v>1153</v>
      </c>
      <c r="O210" s="6">
        <v>44864</v>
      </c>
      <c r="P210" s="8">
        <v>2022</v>
      </c>
      <c r="Q210" s="6" t="s">
        <v>1644</v>
      </c>
      <c r="R210" s="6"/>
      <c r="S210" s="6"/>
      <c r="T210" s="6"/>
      <c r="U210" s="6">
        <v>46325</v>
      </c>
      <c r="V210" s="6"/>
      <c r="W210" s="6"/>
      <c r="X210" s="6"/>
      <c r="Y210" s="6"/>
      <c r="Z210" s="6">
        <v>46690</v>
      </c>
      <c r="AA210" s="6">
        <v>45595</v>
      </c>
      <c r="AB210" s="6">
        <v>45229</v>
      </c>
      <c r="AC210" s="6"/>
      <c r="AD210" s="6"/>
      <c r="AE210" s="153"/>
      <c r="AF210" s="156"/>
      <c r="AG210" s="155"/>
      <c r="AH210" s="155"/>
      <c r="AI210" s="33"/>
      <c r="AJ210" s="33"/>
      <c r="AK210" s="8"/>
      <c r="AL210" s="8" t="s">
        <v>80</v>
      </c>
      <c r="AM210" s="8"/>
    </row>
    <row r="211" spans="1:39" s="3" customFormat="1" ht="28">
      <c r="A211" s="13">
        <v>204</v>
      </c>
      <c r="B211" s="8"/>
      <c r="C211" s="8" t="s">
        <v>1007</v>
      </c>
      <c r="D211" s="8" t="s">
        <v>1017</v>
      </c>
      <c r="E211" s="61"/>
      <c r="F211" s="2" t="s">
        <v>1096</v>
      </c>
      <c r="G211" s="2" t="s">
        <v>224</v>
      </c>
      <c r="H211" s="8" t="s">
        <v>10</v>
      </c>
      <c r="I211" s="89" t="s">
        <v>263</v>
      </c>
      <c r="J211" s="8" t="s">
        <v>1009</v>
      </c>
      <c r="K211" s="14">
        <v>2</v>
      </c>
      <c r="L211" s="8" t="s">
        <v>1149</v>
      </c>
      <c r="M211" s="8" t="s">
        <v>191</v>
      </c>
      <c r="N211" s="34" t="s">
        <v>1150</v>
      </c>
      <c r="O211" s="6">
        <v>44890</v>
      </c>
      <c r="P211" s="8">
        <v>2022</v>
      </c>
      <c r="Q211" s="6" t="s">
        <v>1644</v>
      </c>
      <c r="R211" s="6"/>
      <c r="S211" s="6"/>
      <c r="T211" s="6"/>
      <c r="U211" s="6">
        <v>45621</v>
      </c>
      <c r="V211" s="6"/>
      <c r="W211" s="6">
        <v>47082</v>
      </c>
      <c r="X211" s="6"/>
      <c r="Y211" s="6"/>
      <c r="Z211" s="6">
        <v>46716</v>
      </c>
      <c r="AA211" s="6">
        <v>45621</v>
      </c>
      <c r="AB211" s="6"/>
      <c r="AC211" s="6"/>
      <c r="AD211" s="6"/>
      <c r="AE211" s="153"/>
      <c r="AF211" s="156"/>
      <c r="AG211" s="155"/>
      <c r="AH211" s="155"/>
      <c r="AI211" s="33"/>
      <c r="AJ211" s="33"/>
      <c r="AK211" s="8"/>
      <c r="AL211" s="8" t="s">
        <v>80</v>
      </c>
      <c r="AM211" s="8"/>
    </row>
    <row r="212" spans="1:39" s="3" customFormat="1" ht="56">
      <c r="A212" s="13">
        <v>205</v>
      </c>
      <c r="B212" s="8"/>
      <c r="C212" s="8" t="s">
        <v>1007</v>
      </c>
      <c r="D212" s="8" t="s">
        <v>1008</v>
      </c>
      <c r="E212" s="61" t="s">
        <v>1168</v>
      </c>
      <c r="F212" s="2" t="s">
        <v>1019</v>
      </c>
      <c r="G212" s="2" t="s">
        <v>224</v>
      </c>
      <c r="H212" s="8" t="s">
        <v>32</v>
      </c>
      <c r="I212" s="82" t="s">
        <v>1335</v>
      </c>
      <c r="J212" s="8" t="s">
        <v>1009</v>
      </c>
      <c r="K212" s="14">
        <v>4.07</v>
      </c>
      <c r="L212" s="8" t="s">
        <v>1169</v>
      </c>
      <c r="M212" s="8" t="s">
        <v>1160</v>
      </c>
      <c r="N212" s="34" t="s">
        <v>1170</v>
      </c>
      <c r="O212" s="6">
        <v>44845</v>
      </c>
      <c r="P212" s="8">
        <v>2022</v>
      </c>
      <c r="Q212" s="6" t="s">
        <v>1644</v>
      </c>
      <c r="R212" s="6"/>
      <c r="S212" s="6"/>
      <c r="T212" s="6"/>
      <c r="U212" s="6">
        <v>45576</v>
      </c>
      <c r="V212" s="6"/>
      <c r="W212" s="6"/>
      <c r="X212" s="6"/>
      <c r="Y212" s="6"/>
      <c r="Z212" s="6">
        <v>46671</v>
      </c>
      <c r="AA212" s="6"/>
      <c r="AB212" s="6"/>
      <c r="AC212" s="6"/>
      <c r="AD212" s="6"/>
      <c r="AE212" s="153"/>
      <c r="AF212" s="156"/>
      <c r="AG212" s="155"/>
      <c r="AH212" s="155"/>
      <c r="AI212" s="33"/>
      <c r="AJ212" s="33"/>
      <c r="AK212" s="8"/>
      <c r="AL212" s="8" t="s">
        <v>76</v>
      </c>
      <c r="AM212" s="8"/>
    </row>
    <row r="213" spans="1:39" s="3" customFormat="1" ht="28">
      <c r="A213" s="13">
        <v>206</v>
      </c>
      <c r="B213" s="8"/>
      <c r="C213" s="8" t="s">
        <v>1157</v>
      </c>
      <c r="D213" s="8" t="s">
        <v>1008</v>
      </c>
      <c r="E213" s="61" t="s">
        <v>1165</v>
      </c>
      <c r="F213" s="2" t="s">
        <v>1019</v>
      </c>
      <c r="G213" s="2" t="s">
        <v>224</v>
      </c>
      <c r="H213" s="8" t="s">
        <v>32</v>
      </c>
      <c r="I213" s="82" t="s">
        <v>1334</v>
      </c>
      <c r="J213" s="8" t="s">
        <v>1009</v>
      </c>
      <c r="K213" s="14">
        <v>1</v>
      </c>
      <c r="L213" s="8" t="s">
        <v>1166</v>
      </c>
      <c r="M213" s="8" t="s">
        <v>1160</v>
      </c>
      <c r="N213" s="34" t="s">
        <v>1167</v>
      </c>
      <c r="O213" s="6">
        <v>44861</v>
      </c>
      <c r="P213" s="8">
        <v>2022</v>
      </c>
      <c r="Q213" s="6" t="s">
        <v>1644</v>
      </c>
      <c r="R213" s="6"/>
      <c r="S213" s="6"/>
      <c r="T213" s="6"/>
      <c r="U213" s="6">
        <v>45592</v>
      </c>
      <c r="V213" s="6"/>
      <c r="W213" s="6"/>
      <c r="X213" s="6">
        <v>47053</v>
      </c>
      <c r="Y213" s="6"/>
      <c r="Z213" s="6">
        <v>46687</v>
      </c>
      <c r="AA213" s="6">
        <v>45592</v>
      </c>
      <c r="AB213" s="6"/>
      <c r="AC213" s="6"/>
      <c r="AD213" s="6"/>
      <c r="AE213" s="153"/>
      <c r="AF213" s="156"/>
      <c r="AG213" s="155"/>
      <c r="AH213" s="155"/>
      <c r="AI213" s="33"/>
      <c r="AJ213" s="33"/>
      <c r="AK213" s="8"/>
      <c r="AL213" s="8" t="s">
        <v>76</v>
      </c>
      <c r="AM213" s="8"/>
    </row>
    <row r="214" spans="1:39" s="3" customFormat="1" ht="28">
      <c r="A214" s="13">
        <v>207</v>
      </c>
      <c r="B214" s="8"/>
      <c r="C214" s="8" t="s">
        <v>1157</v>
      </c>
      <c r="D214" s="8" t="s">
        <v>1008</v>
      </c>
      <c r="E214" s="61" t="s">
        <v>1162</v>
      </c>
      <c r="F214" s="2" t="s">
        <v>1019</v>
      </c>
      <c r="G214" s="2" t="s">
        <v>224</v>
      </c>
      <c r="H214" s="8" t="s">
        <v>32</v>
      </c>
      <c r="I214" s="82" t="s">
        <v>1333</v>
      </c>
      <c r="J214" s="8" t="s">
        <v>1009</v>
      </c>
      <c r="K214" s="14">
        <v>1</v>
      </c>
      <c r="L214" s="8" t="s">
        <v>1163</v>
      </c>
      <c r="M214" s="8" t="s">
        <v>1160</v>
      </c>
      <c r="N214" s="34" t="s">
        <v>1164</v>
      </c>
      <c r="O214" s="6">
        <v>44867</v>
      </c>
      <c r="P214" s="8">
        <v>2022</v>
      </c>
      <c r="Q214" s="6" t="s">
        <v>1644</v>
      </c>
      <c r="R214" s="6"/>
      <c r="S214" s="6"/>
      <c r="T214" s="6"/>
      <c r="U214" s="6">
        <v>45598</v>
      </c>
      <c r="V214" s="6"/>
      <c r="W214" s="6"/>
      <c r="X214" s="6"/>
      <c r="Y214" s="6"/>
      <c r="Z214" s="6">
        <v>46693</v>
      </c>
      <c r="AA214" s="6"/>
      <c r="AB214" s="6"/>
      <c r="AC214" s="6"/>
      <c r="AD214" s="6"/>
      <c r="AE214" s="153"/>
      <c r="AF214" s="156"/>
      <c r="AG214" s="155"/>
      <c r="AH214" s="155"/>
      <c r="AI214" s="33"/>
      <c r="AJ214" s="33"/>
      <c r="AK214" s="8"/>
      <c r="AL214" s="8" t="s">
        <v>76</v>
      </c>
      <c r="AM214" s="8"/>
    </row>
    <row r="215" spans="1:39" s="3" customFormat="1" ht="56">
      <c r="A215" s="13">
        <v>208</v>
      </c>
      <c r="B215" s="8"/>
      <c r="C215" s="8" t="s">
        <v>1157</v>
      </c>
      <c r="D215" s="8" t="s">
        <v>1008</v>
      </c>
      <c r="E215" s="61" t="s">
        <v>1158</v>
      </c>
      <c r="F215" s="2" t="s">
        <v>1019</v>
      </c>
      <c r="G215" s="2" t="s">
        <v>224</v>
      </c>
      <c r="H215" s="8" t="s">
        <v>32</v>
      </c>
      <c r="I215" s="82" t="s">
        <v>1333</v>
      </c>
      <c r="J215" s="8" t="s">
        <v>1009</v>
      </c>
      <c r="K215" s="14">
        <v>5.05</v>
      </c>
      <c r="L215" s="8" t="s">
        <v>1159</v>
      </c>
      <c r="M215" s="8" t="s">
        <v>1160</v>
      </c>
      <c r="N215" s="34" t="s">
        <v>1161</v>
      </c>
      <c r="O215" s="6">
        <v>44907</v>
      </c>
      <c r="P215" s="8">
        <v>2022</v>
      </c>
      <c r="Q215" s="6" t="s">
        <v>1644</v>
      </c>
      <c r="R215" s="6"/>
      <c r="S215" s="6"/>
      <c r="T215" s="6"/>
      <c r="U215" s="6">
        <v>45638</v>
      </c>
      <c r="V215" s="6"/>
      <c r="W215" s="6"/>
      <c r="X215" s="6"/>
      <c r="Y215" s="6"/>
      <c r="Z215" s="6">
        <v>46733</v>
      </c>
      <c r="AA215" s="6">
        <v>45638</v>
      </c>
      <c r="AB215" s="6"/>
      <c r="AC215" s="6"/>
      <c r="AD215" s="6"/>
      <c r="AE215" s="153"/>
      <c r="AF215" s="156"/>
      <c r="AG215" s="155"/>
      <c r="AH215" s="155"/>
      <c r="AI215" s="33"/>
      <c r="AJ215" s="33"/>
      <c r="AK215" s="8"/>
      <c r="AL215" s="8" t="s">
        <v>76</v>
      </c>
      <c r="AM215" s="8"/>
    </row>
    <row r="216" spans="1:39" s="3" customFormat="1" ht="56">
      <c r="A216" s="13">
        <v>209</v>
      </c>
      <c r="B216" s="8" t="s">
        <v>815</v>
      </c>
      <c r="C216" s="8" t="s">
        <v>1171</v>
      </c>
      <c r="D216" s="8" t="s">
        <v>1017</v>
      </c>
      <c r="E216" s="61" t="s">
        <v>1177</v>
      </c>
      <c r="F216" s="2" t="s">
        <v>1019</v>
      </c>
      <c r="G216" s="2" t="s">
        <v>224</v>
      </c>
      <c r="H216" s="8" t="s">
        <v>34</v>
      </c>
      <c r="I216" s="82" t="s">
        <v>310</v>
      </c>
      <c r="J216" s="8" t="s">
        <v>1009</v>
      </c>
      <c r="K216" s="14">
        <v>6</v>
      </c>
      <c r="L216" s="8" t="s">
        <v>1178</v>
      </c>
      <c r="M216" s="8" t="s">
        <v>1098</v>
      </c>
      <c r="N216" s="34" t="s">
        <v>1179</v>
      </c>
      <c r="O216" s="6">
        <v>44803</v>
      </c>
      <c r="P216" s="8">
        <v>2022</v>
      </c>
      <c r="Q216" s="6" t="s">
        <v>1644</v>
      </c>
      <c r="R216" s="6"/>
      <c r="S216" s="6"/>
      <c r="T216" s="6"/>
      <c r="U216" s="6">
        <v>45534</v>
      </c>
      <c r="V216" s="6"/>
      <c r="W216" s="6"/>
      <c r="X216" s="6"/>
      <c r="Y216" s="6"/>
      <c r="Z216" s="6">
        <v>46629</v>
      </c>
      <c r="AA216" s="6">
        <v>45534</v>
      </c>
      <c r="AB216" s="6"/>
      <c r="AC216" s="6"/>
      <c r="AD216" s="6"/>
      <c r="AE216" s="153"/>
      <c r="AF216" s="156"/>
      <c r="AG216" s="155"/>
      <c r="AH216" s="155"/>
      <c r="AI216" s="33"/>
      <c r="AJ216" s="33"/>
      <c r="AK216" s="8"/>
      <c r="AL216" s="4" t="s">
        <v>1638</v>
      </c>
      <c r="AM216" s="8"/>
    </row>
    <row r="217" spans="1:39" s="3" customFormat="1" ht="28">
      <c r="A217" s="13">
        <v>210</v>
      </c>
      <c r="B217" s="8"/>
      <c r="C217" s="8" t="s">
        <v>1171</v>
      </c>
      <c r="D217" s="8" t="s">
        <v>1017</v>
      </c>
      <c r="E217" s="61"/>
      <c r="F217" s="2" t="s">
        <v>1019</v>
      </c>
      <c r="G217" s="2" t="s">
        <v>224</v>
      </c>
      <c r="H217" s="8" t="s">
        <v>34</v>
      </c>
      <c r="I217" s="82" t="s">
        <v>104</v>
      </c>
      <c r="J217" s="8" t="s">
        <v>1009</v>
      </c>
      <c r="K217" s="14">
        <v>13</v>
      </c>
      <c r="L217" s="8" t="s">
        <v>1172</v>
      </c>
      <c r="M217" s="8" t="s">
        <v>1022</v>
      </c>
      <c r="N217" s="34" t="s">
        <v>1173</v>
      </c>
      <c r="O217" s="6">
        <v>44834</v>
      </c>
      <c r="P217" s="8">
        <v>2022</v>
      </c>
      <c r="Q217" s="6" t="s">
        <v>1644</v>
      </c>
      <c r="R217" s="6"/>
      <c r="S217" s="6"/>
      <c r="T217" s="6"/>
      <c r="U217" s="6">
        <v>45565</v>
      </c>
      <c r="V217" s="6"/>
      <c r="W217" s="6"/>
      <c r="X217" s="6"/>
      <c r="Y217" s="6"/>
      <c r="Z217" s="6">
        <v>46660</v>
      </c>
      <c r="AA217" s="6">
        <v>45565</v>
      </c>
      <c r="AB217" s="6"/>
      <c r="AC217" s="6"/>
      <c r="AD217" s="6"/>
      <c r="AE217" s="153"/>
      <c r="AF217" s="156"/>
      <c r="AG217" s="155"/>
      <c r="AH217" s="155"/>
      <c r="AI217" s="33"/>
      <c r="AJ217" s="33"/>
      <c r="AK217" s="8"/>
      <c r="AL217" s="4" t="s">
        <v>1638</v>
      </c>
      <c r="AM217" s="8"/>
    </row>
    <row r="218" spans="1:39" s="3" customFormat="1" ht="28">
      <c r="A218" s="13">
        <v>211</v>
      </c>
      <c r="B218" s="8"/>
      <c r="C218" s="8" t="s">
        <v>1171</v>
      </c>
      <c r="D218" s="8" t="s">
        <v>1017</v>
      </c>
      <c r="E218" s="61" t="s">
        <v>1174</v>
      </c>
      <c r="F218" s="2" t="s">
        <v>227</v>
      </c>
      <c r="G218" s="2" t="s">
        <v>224</v>
      </c>
      <c r="H218" s="8" t="s">
        <v>34</v>
      </c>
      <c r="I218" s="82" t="s">
        <v>104</v>
      </c>
      <c r="J218" s="8" t="s">
        <v>1009</v>
      </c>
      <c r="K218" s="14">
        <v>1.851</v>
      </c>
      <c r="L218" s="8" t="s">
        <v>1175</v>
      </c>
      <c r="M218" s="8" t="s">
        <v>1011</v>
      </c>
      <c r="N218" s="34" t="s">
        <v>1176</v>
      </c>
      <c r="O218" s="6">
        <v>44834</v>
      </c>
      <c r="P218" s="8">
        <v>2022</v>
      </c>
      <c r="Q218" s="6" t="s">
        <v>1644</v>
      </c>
      <c r="R218" s="6"/>
      <c r="S218" s="6"/>
      <c r="T218" s="6"/>
      <c r="U218" s="6">
        <v>45565</v>
      </c>
      <c r="V218" s="6"/>
      <c r="W218" s="6"/>
      <c r="X218" s="6"/>
      <c r="Y218" s="6"/>
      <c r="Z218" s="6">
        <v>46660</v>
      </c>
      <c r="AA218" s="6">
        <v>45565</v>
      </c>
      <c r="AB218" s="6"/>
      <c r="AC218" s="6"/>
      <c r="AD218" s="6"/>
      <c r="AE218" s="153"/>
      <c r="AF218" s="156"/>
      <c r="AG218" s="155"/>
      <c r="AH218" s="155"/>
      <c r="AI218" s="33"/>
      <c r="AJ218" s="33"/>
      <c r="AK218" s="8"/>
      <c r="AL218" s="4" t="s">
        <v>1638</v>
      </c>
      <c r="AM218" s="8"/>
    </row>
    <row r="219" spans="1:39" s="3" customFormat="1" ht="28">
      <c r="A219" s="13">
        <v>212</v>
      </c>
      <c r="B219" s="8"/>
      <c r="C219" s="8" t="s">
        <v>1007</v>
      </c>
      <c r="D219" s="8" t="s">
        <v>1008</v>
      </c>
      <c r="E219" s="61" t="s">
        <v>1183</v>
      </c>
      <c r="F219" s="2" t="s">
        <v>227</v>
      </c>
      <c r="G219" s="2" t="s">
        <v>224</v>
      </c>
      <c r="H219" s="8" t="s">
        <v>35</v>
      </c>
      <c r="I219" s="82" t="s">
        <v>293</v>
      </c>
      <c r="J219" s="8" t="s">
        <v>1009</v>
      </c>
      <c r="K219" s="14">
        <v>1.5</v>
      </c>
      <c r="L219" s="8" t="s">
        <v>1184</v>
      </c>
      <c r="M219" s="8" t="s">
        <v>1051</v>
      </c>
      <c r="N219" s="34" t="s">
        <v>1185</v>
      </c>
      <c r="O219" s="6">
        <v>44736</v>
      </c>
      <c r="P219" s="8">
        <v>2022</v>
      </c>
      <c r="Q219" s="6" t="s">
        <v>1644</v>
      </c>
      <c r="R219" s="6"/>
      <c r="S219" s="6"/>
      <c r="T219" s="6"/>
      <c r="U219" s="6">
        <v>45467</v>
      </c>
      <c r="V219" s="6"/>
      <c r="W219" s="6"/>
      <c r="X219" s="6"/>
      <c r="Y219" s="6"/>
      <c r="Z219" s="6">
        <v>46562</v>
      </c>
      <c r="AA219" s="6">
        <v>45467</v>
      </c>
      <c r="AB219" s="6"/>
      <c r="AC219" s="6"/>
      <c r="AD219" s="6"/>
      <c r="AE219" s="153"/>
      <c r="AF219" s="156"/>
      <c r="AG219" s="155"/>
      <c r="AH219" s="155"/>
      <c r="AI219" s="33"/>
      <c r="AJ219" s="33"/>
      <c r="AK219" s="8"/>
      <c r="AL219" s="4" t="s">
        <v>179</v>
      </c>
      <c r="AM219" s="8"/>
    </row>
    <row r="220" spans="1:39" s="3" customFormat="1" ht="28">
      <c r="A220" s="13">
        <v>213</v>
      </c>
      <c r="B220" s="8"/>
      <c r="C220" s="8" t="s">
        <v>1007</v>
      </c>
      <c r="D220" s="8" t="s">
        <v>1008</v>
      </c>
      <c r="E220" s="61" t="s">
        <v>1180</v>
      </c>
      <c r="F220" s="2" t="s">
        <v>227</v>
      </c>
      <c r="G220" s="2" t="s">
        <v>224</v>
      </c>
      <c r="H220" s="8" t="s">
        <v>35</v>
      </c>
      <c r="I220" s="82" t="s">
        <v>1336</v>
      </c>
      <c r="J220" s="8" t="s">
        <v>1009</v>
      </c>
      <c r="K220" s="14">
        <v>5.5750000000000002</v>
      </c>
      <c r="L220" s="8" t="s">
        <v>1181</v>
      </c>
      <c r="M220" s="8" t="s">
        <v>1051</v>
      </c>
      <c r="N220" s="34" t="s">
        <v>1182</v>
      </c>
      <c r="O220" s="6">
        <v>44803</v>
      </c>
      <c r="P220" s="8">
        <v>2022</v>
      </c>
      <c r="Q220" s="6" t="s">
        <v>1644</v>
      </c>
      <c r="R220" s="6"/>
      <c r="S220" s="6"/>
      <c r="T220" s="6"/>
      <c r="U220" s="6">
        <v>45534</v>
      </c>
      <c r="V220" s="6"/>
      <c r="W220" s="6"/>
      <c r="X220" s="6">
        <v>46629</v>
      </c>
      <c r="Y220" s="6"/>
      <c r="Z220" s="6">
        <v>46629</v>
      </c>
      <c r="AA220" s="6">
        <v>45534</v>
      </c>
      <c r="AB220" s="6"/>
      <c r="AC220" s="6"/>
      <c r="AD220" s="6"/>
      <c r="AE220" s="153"/>
      <c r="AF220" s="156"/>
      <c r="AG220" s="155"/>
      <c r="AH220" s="155"/>
      <c r="AI220" s="33"/>
      <c r="AJ220" s="33"/>
      <c r="AK220" s="8"/>
      <c r="AL220" s="4" t="s">
        <v>179</v>
      </c>
      <c r="AM220" s="8"/>
    </row>
    <row r="221" spans="1:39" s="3" customFormat="1" ht="28">
      <c r="A221" s="13">
        <v>214</v>
      </c>
      <c r="B221" s="8"/>
      <c r="C221" s="8" t="s">
        <v>1007</v>
      </c>
      <c r="D221" s="8" t="s">
        <v>1008</v>
      </c>
      <c r="E221" s="61" t="s">
        <v>1186</v>
      </c>
      <c r="F221" s="2" t="s">
        <v>1096</v>
      </c>
      <c r="G221" s="2" t="s">
        <v>224</v>
      </c>
      <c r="H221" s="8" t="s">
        <v>35</v>
      </c>
      <c r="I221" s="82" t="s">
        <v>293</v>
      </c>
      <c r="J221" s="8" t="s">
        <v>1009</v>
      </c>
      <c r="K221" s="14">
        <v>5</v>
      </c>
      <c r="L221" s="8" t="s">
        <v>1187</v>
      </c>
      <c r="M221" s="8" t="s">
        <v>1051</v>
      </c>
      <c r="N221" s="34" t="s">
        <v>1188</v>
      </c>
      <c r="O221" s="6">
        <v>44902</v>
      </c>
      <c r="P221" s="8">
        <v>2022</v>
      </c>
      <c r="Q221" s="6" t="s">
        <v>1644</v>
      </c>
      <c r="R221" s="6"/>
      <c r="S221" s="6"/>
      <c r="T221" s="6"/>
      <c r="U221" s="6">
        <v>45633</v>
      </c>
      <c r="V221" s="6"/>
      <c r="W221" s="6"/>
      <c r="X221" s="6"/>
      <c r="Y221" s="6"/>
      <c r="Z221" s="6">
        <v>46728</v>
      </c>
      <c r="AA221" s="6">
        <v>45633</v>
      </c>
      <c r="AB221" s="6"/>
      <c r="AC221" s="6"/>
      <c r="AD221" s="6"/>
      <c r="AE221" s="153"/>
      <c r="AF221" s="156"/>
      <c r="AG221" s="155"/>
      <c r="AH221" s="155"/>
      <c r="AI221" s="33"/>
      <c r="AJ221" s="33"/>
      <c r="AK221" s="8"/>
      <c r="AL221" s="4" t="s">
        <v>179</v>
      </c>
      <c r="AM221" s="8"/>
    </row>
    <row r="222" spans="1:39" s="3" customFormat="1" ht="28">
      <c r="A222" s="13">
        <v>215</v>
      </c>
      <c r="B222" s="8"/>
      <c r="C222" s="8" t="s">
        <v>1007</v>
      </c>
      <c r="D222" s="8" t="s">
        <v>1008</v>
      </c>
      <c r="E222" s="61" t="s">
        <v>1193</v>
      </c>
      <c r="F222" s="2" t="s">
        <v>227</v>
      </c>
      <c r="G222" s="2" t="s">
        <v>224</v>
      </c>
      <c r="H222" s="8" t="s">
        <v>46</v>
      </c>
      <c r="I222" s="82" t="s">
        <v>294</v>
      </c>
      <c r="J222" s="8" t="s">
        <v>1101</v>
      </c>
      <c r="K222" s="14">
        <v>1.3</v>
      </c>
      <c r="L222" s="8" t="s">
        <v>1194</v>
      </c>
      <c r="M222" s="8" t="s">
        <v>1195</v>
      </c>
      <c r="N222" s="34" t="s">
        <v>1196</v>
      </c>
      <c r="O222" s="6">
        <v>44887</v>
      </c>
      <c r="P222" s="8">
        <v>2022</v>
      </c>
      <c r="Q222" s="6" t="s">
        <v>1644</v>
      </c>
      <c r="R222" s="6"/>
      <c r="S222" s="6"/>
      <c r="T222" s="6"/>
      <c r="U222" s="6">
        <v>46348</v>
      </c>
      <c r="V222" s="6"/>
      <c r="W222" s="6"/>
      <c r="X222" s="6"/>
      <c r="Y222" s="6"/>
      <c r="Z222" s="6">
        <v>46713</v>
      </c>
      <c r="AA222" s="6">
        <v>45618</v>
      </c>
      <c r="AB222" s="6">
        <v>44979</v>
      </c>
      <c r="AC222" s="6"/>
      <c r="AD222" s="6"/>
      <c r="AE222" s="153"/>
      <c r="AF222" s="156"/>
      <c r="AG222" s="155"/>
      <c r="AH222" s="155"/>
      <c r="AI222" s="33"/>
      <c r="AJ222" s="33"/>
      <c r="AK222" s="8"/>
      <c r="AL222" s="8" t="s">
        <v>48</v>
      </c>
      <c r="AM222" s="8"/>
    </row>
    <row r="223" spans="1:39" s="3" customFormat="1" ht="28">
      <c r="A223" s="13">
        <v>216</v>
      </c>
      <c r="B223" s="8"/>
      <c r="C223" s="8" t="s">
        <v>1007</v>
      </c>
      <c r="D223" s="8" t="s">
        <v>1008</v>
      </c>
      <c r="E223" s="61" t="s">
        <v>1189</v>
      </c>
      <c r="F223" s="2" t="s">
        <v>227</v>
      </c>
      <c r="G223" s="2" t="s">
        <v>224</v>
      </c>
      <c r="H223" s="8" t="s">
        <v>46</v>
      </c>
      <c r="I223" s="82" t="s">
        <v>294</v>
      </c>
      <c r="J223" s="8" t="s">
        <v>1025</v>
      </c>
      <c r="K223" s="14">
        <v>2.2000000000000002</v>
      </c>
      <c r="L223" s="8" t="s">
        <v>1190</v>
      </c>
      <c r="M223" s="8" t="s">
        <v>1191</v>
      </c>
      <c r="N223" s="34" t="s">
        <v>1192</v>
      </c>
      <c r="O223" s="6">
        <v>44897</v>
      </c>
      <c r="P223" s="8">
        <v>2022</v>
      </c>
      <c r="Q223" s="6" t="s">
        <v>1644</v>
      </c>
      <c r="R223" s="6"/>
      <c r="S223" s="6"/>
      <c r="T223" s="6"/>
      <c r="U223" s="6">
        <v>46358</v>
      </c>
      <c r="V223" s="6"/>
      <c r="W223" s="6"/>
      <c r="X223" s="6"/>
      <c r="Y223" s="6"/>
      <c r="Z223" s="6">
        <v>46723</v>
      </c>
      <c r="AA223" s="6"/>
      <c r="AB223" s="6">
        <v>45079</v>
      </c>
      <c r="AC223" s="6"/>
      <c r="AD223" s="6"/>
      <c r="AE223" s="153"/>
      <c r="AF223" s="156"/>
      <c r="AG223" s="155"/>
      <c r="AH223" s="155"/>
      <c r="AI223" s="33"/>
      <c r="AJ223" s="33"/>
      <c r="AK223" s="8"/>
      <c r="AL223" s="8" t="s">
        <v>48</v>
      </c>
      <c r="AM223" s="8"/>
    </row>
    <row r="224" spans="1:39" s="3" customFormat="1" ht="28">
      <c r="A224" s="13">
        <v>217</v>
      </c>
      <c r="B224" s="8"/>
      <c r="C224" s="8" t="s">
        <v>1007</v>
      </c>
      <c r="D224" s="8" t="s">
        <v>1008</v>
      </c>
      <c r="E224" s="61" t="s">
        <v>1202</v>
      </c>
      <c r="F224" s="2" t="s">
        <v>227</v>
      </c>
      <c r="G224" s="2" t="s">
        <v>224</v>
      </c>
      <c r="H224" s="8" t="s">
        <v>14</v>
      </c>
      <c r="I224" s="82" t="s">
        <v>298</v>
      </c>
      <c r="J224" s="8" t="s">
        <v>1009</v>
      </c>
      <c r="K224" s="14">
        <v>2.42</v>
      </c>
      <c r="L224" s="8" t="s">
        <v>1203</v>
      </c>
      <c r="M224" s="8" t="s">
        <v>1039</v>
      </c>
      <c r="N224" s="34" t="s">
        <v>1204</v>
      </c>
      <c r="O224" s="6">
        <v>44743</v>
      </c>
      <c r="P224" s="8">
        <v>2022</v>
      </c>
      <c r="Q224" s="6" t="s">
        <v>1644</v>
      </c>
      <c r="R224" s="6"/>
      <c r="S224" s="6"/>
      <c r="T224" s="6"/>
      <c r="U224" s="6">
        <v>45474</v>
      </c>
      <c r="V224" s="6"/>
      <c r="W224" s="6"/>
      <c r="X224" s="6"/>
      <c r="Y224" s="6"/>
      <c r="Z224" s="6">
        <v>46569</v>
      </c>
      <c r="AA224" s="6">
        <v>45474</v>
      </c>
      <c r="AB224" s="6"/>
      <c r="AC224" s="6"/>
      <c r="AD224" s="6"/>
      <c r="AE224" s="153"/>
      <c r="AF224" s="156"/>
      <c r="AG224" s="155"/>
      <c r="AH224" s="155"/>
      <c r="AI224" s="33"/>
      <c r="AJ224" s="33"/>
      <c r="AK224" s="8"/>
      <c r="AL224" s="8" t="s">
        <v>49</v>
      </c>
      <c r="AM224" s="8"/>
    </row>
    <row r="225" spans="1:39" s="3" customFormat="1" ht="28">
      <c r="A225" s="13">
        <v>218</v>
      </c>
      <c r="B225" s="8"/>
      <c r="C225" s="8" t="s">
        <v>1007</v>
      </c>
      <c r="D225" s="8" t="s">
        <v>1008</v>
      </c>
      <c r="E225" s="61" t="s">
        <v>1199</v>
      </c>
      <c r="F225" s="2" t="s">
        <v>227</v>
      </c>
      <c r="G225" s="2" t="s">
        <v>224</v>
      </c>
      <c r="H225" s="8" t="s">
        <v>14</v>
      </c>
      <c r="I225" s="82" t="s">
        <v>1337</v>
      </c>
      <c r="J225" s="8" t="s">
        <v>1009</v>
      </c>
      <c r="K225" s="14">
        <v>1.1000000000000001</v>
      </c>
      <c r="L225" s="8" t="s">
        <v>1200</v>
      </c>
      <c r="M225" s="8" t="s">
        <v>1078</v>
      </c>
      <c r="N225" s="34" t="s">
        <v>1201</v>
      </c>
      <c r="O225" s="6">
        <v>44868</v>
      </c>
      <c r="P225" s="8">
        <v>2022</v>
      </c>
      <c r="Q225" s="6" t="s">
        <v>1644</v>
      </c>
      <c r="R225" s="6"/>
      <c r="S225" s="6"/>
      <c r="T225" s="6"/>
      <c r="U225" s="6">
        <v>45599</v>
      </c>
      <c r="V225" s="6"/>
      <c r="W225" s="6"/>
      <c r="X225" s="6"/>
      <c r="Y225" s="6"/>
      <c r="Z225" s="6">
        <v>46694</v>
      </c>
      <c r="AA225" s="6">
        <v>45599</v>
      </c>
      <c r="AB225" s="6"/>
      <c r="AC225" s="6"/>
      <c r="AD225" s="6"/>
      <c r="AE225" s="153"/>
      <c r="AF225" s="156"/>
      <c r="AG225" s="155"/>
      <c r="AH225" s="155"/>
      <c r="AI225" s="33"/>
      <c r="AJ225" s="33"/>
      <c r="AK225" s="8"/>
      <c r="AL225" s="8" t="s">
        <v>49</v>
      </c>
      <c r="AM225" s="8"/>
    </row>
    <row r="226" spans="1:39" s="3" customFormat="1" ht="42">
      <c r="A226" s="13">
        <v>219</v>
      </c>
      <c r="B226" s="8"/>
      <c r="C226" s="8" t="s">
        <v>1007</v>
      </c>
      <c r="D226" s="8" t="s">
        <v>1008</v>
      </c>
      <c r="E226" s="61"/>
      <c r="F226" s="2" t="s">
        <v>1019</v>
      </c>
      <c r="G226" s="2" t="s">
        <v>224</v>
      </c>
      <c r="H226" s="8" t="s">
        <v>14</v>
      </c>
      <c r="I226" s="82" t="s">
        <v>1337</v>
      </c>
      <c r="J226" s="8" t="s">
        <v>1009</v>
      </c>
      <c r="K226" s="14">
        <v>1.9</v>
      </c>
      <c r="L226" s="8" t="s">
        <v>1197</v>
      </c>
      <c r="M226" s="8" t="s">
        <v>1084</v>
      </c>
      <c r="N226" s="34" t="s">
        <v>1198</v>
      </c>
      <c r="O226" s="6">
        <v>44875</v>
      </c>
      <c r="P226" s="8">
        <v>2022</v>
      </c>
      <c r="Q226" s="6" t="s">
        <v>1644</v>
      </c>
      <c r="R226" s="6"/>
      <c r="S226" s="6"/>
      <c r="T226" s="6"/>
      <c r="U226" s="6">
        <v>45606</v>
      </c>
      <c r="V226" s="6"/>
      <c r="W226" s="6"/>
      <c r="X226" s="6"/>
      <c r="Y226" s="6"/>
      <c r="Z226" s="6">
        <v>46701</v>
      </c>
      <c r="AA226" s="6">
        <v>45606</v>
      </c>
      <c r="AB226" s="6"/>
      <c r="AC226" s="6"/>
      <c r="AD226" s="6"/>
      <c r="AE226" s="153"/>
      <c r="AF226" s="156"/>
      <c r="AG226" s="155"/>
      <c r="AH226" s="155"/>
      <c r="AI226" s="33"/>
      <c r="AJ226" s="33"/>
      <c r="AK226" s="8"/>
      <c r="AL226" s="8" t="s">
        <v>49</v>
      </c>
      <c r="AM226" s="8"/>
    </row>
    <row r="227" spans="1:39" s="3" customFormat="1" ht="28">
      <c r="A227" s="13">
        <v>220</v>
      </c>
      <c r="B227" s="8"/>
      <c r="C227" s="8" t="s">
        <v>1007</v>
      </c>
      <c r="D227" s="8" t="s">
        <v>1008</v>
      </c>
      <c r="E227" s="61" t="s">
        <v>1213</v>
      </c>
      <c r="F227" s="2" t="s">
        <v>227</v>
      </c>
      <c r="G227" s="2" t="s">
        <v>224</v>
      </c>
      <c r="H227" s="8" t="s">
        <v>21</v>
      </c>
      <c r="I227" s="82" t="s">
        <v>1339</v>
      </c>
      <c r="J227" s="8" t="s">
        <v>1025</v>
      </c>
      <c r="K227" s="14">
        <v>1.8599999999999999</v>
      </c>
      <c r="L227" s="8" t="s">
        <v>1214</v>
      </c>
      <c r="M227" s="8" t="s">
        <v>1064</v>
      </c>
      <c r="N227" s="34" t="s">
        <v>1215</v>
      </c>
      <c r="O227" s="6">
        <v>44859</v>
      </c>
      <c r="P227" s="8">
        <v>2022</v>
      </c>
      <c r="Q227" s="6" t="s">
        <v>1644</v>
      </c>
      <c r="R227" s="6"/>
      <c r="S227" s="6"/>
      <c r="T227" s="6"/>
      <c r="U227" s="6">
        <v>46320</v>
      </c>
      <c r="V227" s="6"/>
      <c r="W227" s="6"/>
      <c r="X227" s="6"/>
      <c r="Y227" s="6"/>
      <c r="Z227" s="6">
        <v>46685</v>
      </c>
      <c r="AA227" s="6">
        <v>45590</v>
      </c>
      <c r="AB227" s="6">
        <v>45224</v>
      </c>
      <c r="AC227" s="6"/>
      <c r="AD227" s="6"/>
      <c r="AE227" s="153"/>
      <c r="AF227" s="156"/>
      <c r="AG227" s="155"/>
      <c r="AH227" s="155"/>
      <c r="AI227" s="33"/>
      <c r="AJ227" s="33"/>
      <c r="AK227" s="8"/>
      <c r="AL227" s="8" t="s">
        <v>995</v>
      </c>
      <c r="AM227" s="8"/>
    </row>
    <row r="228" spans="1:39" s="3" customFormat="1" ht="28">
      <c r="A228" s="13">
        <v>221</v>
      </c>
      <c r="B228" s="8" t="s">
        <v>815</v>
      </c>
      <c r="C228" s="8" t="s">
        <v>1205</v>
      </c>
      <c r="D228" s="8" t="s">
        <v>1017</v>
      </c>
      <c r="E228" s="61" t="s">
        <v>1028</v>
      </c>
      <c r="F228" s="2" t="s">
        <v>1076</v>
      </c>
      <c r="G228" s="2" t="s">
        <v>224</v>
      </c>
      <c r="H228" s="8" t="s">
        <v>21</v>
      </c>
      <c r="I228" s="82" t="s">
        <v>1338</v>
      </c>
      <c r="J228" s="8" t="s">
        <v>1206</v>
      </c>
      <c r="K228" s="14">
        <v>0</v>
      </c>
      <c r="L228" s="8" t="s">
        <v>1210</v>
      </c>
      <c r="M228" s="8" t="s">
        <v>1211</v>
      </c>
      <c r="N228" s="34" t="s">
        <v>1212</v>
      </c>
      <c r="O228" s="6">
        <v>44894</v>
      </c>
      <c r="P228" s="8">
        <v>2022</v>
      </c>
      <c r="Q228" s="6" t="s">
        <v>1644</v>
      </c>
      <c r="R228" s="6"/>
      <c r="S228" s="6"/>
      <c r="T228" s="6"/>
      <c r="U228" s="6">
        <v>45625</v>
      </c>
      <c r="V228" s="6"/>
      <c r="W228" s="6"/>
      <c r="X228" s="6"/>
      <c r="Y228" s="6"/>
      <c r="Z228" s="6"/>
      <c r="AA228" s="6"/>
      <c r="AB228" s="6"/>
      <c r="AC228" s="6"/>
      <c r="AD228" s="6"/>
      <c r="AE228" s="153"/>
      <c r="AF228" s="156"/>
      <c r="AG228" s="155"/>
      <c r="AH228" s="155"/>
      <c r="AI228" s="33"/>
      <c r="AJ228" s="33"/>
      <c r="AK228" s="8"/>
      <c r="AL228" s="6" t="s">
        <v>55</v>
      </c>
      <c r="AM228" s="8"/>
    </row>
    <row r="229" spans="1:39" s="3" customFormat="1" ht="28">
      <c r="A229" s="13">
        <v>222</v>
      </c>
      <c r="B229" s="8" t="s">
        <v>815</v>
      </c>
      <c r="C229" s="8" t="s">
        <v>1205</v>
      </c>
      <c r="D229" s="8" t="s">
        <v>1017</v>
      </c>
      <c r="E229" s="61" t="s">
        <v>1028</v>
      </c>
      <c r="F229" s="2" t="s">
        <v>1076</v>
      </c>
      <c r="G229" s="2" t="s">
        <v>224</v>
      </c>
      <c r="H229" s="8" t="s">
        <v>21</v>
      </c>
      <c r="I229" s="82" t="s">
        <v>1338</v>
      </c>
      <c r="J229" s="8" t="s">
        <v>1206</v>
      </c>
      <c r="K229" s="14">
        <v>0</v>
      </c>
      <c r="L229" s="8" t="s">
        <v>1208</v>
      </c>
      <c r="M229" s="8" t="s">
        <v>1207</v>
      </c>
      <c r="N229" s="34" t="s">
        <v>1209</v>
      </c>
      <c r="O229" s="6">
        <v>44895</v>
      </c>
      <c r="P229" s="8">
        <v>2022</v>
      </c>
      <c r="Q229" s="6" t="s">
        <v>1644</v>
      </c>
      <c r="R229" s="6"/>
      <c r="S229" s="6"/>
      <c r="T229" s="6"/>
      <c r="U229" s="6">
        <v>45626</v>
      </c>
      <c r="V229" s="6"/>
      <c r="W229" s="6"/>
      <c r="X229" s="6"/>
      <c r="Y229" s="6"/>
      <c r="Z229" s="6"/>
      <c r="AA229" s="6"/>
      <c r="AB229" s="6"/>
      <c r="AC229" s="6"/>
      <c r="AD229" s="6"/>
      <c r="AE229" s="153"/>
      <c r="AF229" s="156"/>
      <c r="AG229" s="155"/>
      <c r="AH229" s="155"/>
      <c r="AI229" s="33"/>
      <c r="AJ229" s="33"/>
      <c r="AK229" s="8"/>
      <c r="AL229" s="6" t="s">
        <v>55</v>
      </c>
      <c r="AM229" s="8"/>
    </row>
    <row r="230" spans="1:39" s="3" customFormat="1" ht="28">
      <c r="A230" s="13">
        <v>223</v>
      </c>
      <c r="B230" s="8" t="s">
        <v>815</v>
      </c>
      <c r="C230" s="8" t="s">
        <v>1205</v>
      </c>
      <c r="D230" s="8" t="s">
        <v>1017</v>
      </c>
      <c r="E230" s="61" t="s">
        <v>1216</v>
      </c>
      <c r="F230" s="2" t="s">
        <v>1096</v>
      </c>
      <c r="G230" s="2" t="s">
        <v>224</v>
      </c>
      <c r="H230" s="8" t="s">
        <v>21</v>
      </c>
      <c r="I230" s="85" t="s">
        <v>845</v>
      </c>
      <c r="J230" s="8" t="s">
        <v>1092</v>
      </c>
      <c r="K230" s="14">
        <v>7.7489999999999997</v>
      </c>
      <c r="L230" s="8" t="s">
        <v>1217</v>
      </c>
      <c r="M230" s="8" t="s">
        <v>1207</v>
      </c>
      <c r="N230" s="34" t="s">
        <v>1218</v>
      </c>
      <c r="O230" s="6">
        <v>44925</v>
      </c>
      <c r="P230" s="8">
        <v>2022</v>
      </c>
      <c r="Q230" s="6" t="s">
        <v>1644</v>
      </c>
      <c r="R230" s="6"/>
      <c r="S230" s="6"/>
      <c r="T230" s="6"/>
      <c r="U230" s="6">
        <v>46386</v>
      </c>
      <c r="V230" s="6"/>
      <c r="W230" s="6">
        <v>47117</v>
      </c>
      <c r="X230" s="6">
        <v>46751</v>
      </c>
      <c r="Y230" s="6">
        <v>46751</v>
      </c>
      <c r="Z230" s="6">
        <v>46751</v>
      </c>
      <c r="AA230" s="6">
        <v>45656</v>
      </c>
      <c r="AB230" s="6">
        <v>45290</v>
      </c>
      <c r="AC230" s="6">
        <v>46386</v>
      </c>
      <c r="AD230" s="6"/>
      <c r="AE230" s="153"/>
      <c r="AF230" s="156"/>
      <c r="AG230" s="155"/>
      <c r="AH230" s="155"/>
      <c r="AI230" s="33"/>
      <c r="AJ230" s="33"/>
      <c r="AK230" s="8"/>
      <c r="AL230" s="8" t="s">
        <v>47</v>
      </c>
      <c r="AM230" s="8"/>
    </row>
    <row r="231" spans="1:39" s="3" customFormat="1" ht="28">
      <c r="A231" s="13">
        <v>224</v>
      </c>
      <c r="B231" s="8"/>
      <c r="C231" s="8" t="s">
        <v>1007</v>
      </c>
      <c r="D231" s="8" t="s">
        <v>1008</v>
      </c>
      <c r="E231" s="61" t="s">
        <v>1241</v>
      </c>
      <c r="F231" s="2" t="s">
        <v>1019</v>
      </c>
      <c r="G231" s="2" t="s">
        <v>224</v>
      </c>
      <c r="H231" s="8" t="s">
        <v>11</v>
      </c>
      <c r="I231" s="82" t="s">
        <v>1340</v>
      </c>
      <c r="J231" s="8" t="s">
        <v>1009</v>
      </c>
      <c r="K231" s="14">
        <v>1.5</v>
      </c>
      <c r="L231" s="8" t="s">
        <v>1242</v>
      </c>
      <c r="M231" s="8" t="s">
        <v>1127</v>
      </c>
      <c r="N231" s="34" t="s">
        <v>1243</v>
      </c>
      <c r="O231" s="6">
        <v>44761</v>
      </c>
      <c r="P231" s="8">
        <v>2022</v>
      </c>
      <c r="Q231" s="6" t="s">
        <v>1644</v>
      </c>
      <c r="R231" s="6"/>
      <c r="S231" s="6"/>
      <c r="T231" s="6"/>
      <c r="U231" s="6">
        <v>45492</v>
      </c>
      <c r="V231" s="6"/>
      <c r="W231" s="6">
        <v>46953</v>
      </c>
      <c r="X231" s="6"/>
      <c r="Y231" s="6"/>
      <c r="Z231" s="6">
        <v>46587</v>
      </c>
      <c r="AA231" s="6">
        <v>45492</v>
      </c>
      <c r="AB231" s="6"/>
      <c r="AC231" s="6"/>
      <c r="AD231" s="6"/>
      <c r="AE231" s="153"/>
      <c r="AF231" s="156"/>
      <c r="AG231" s="155"/>
      <c r="AH231" s="155"/>
      <c r="AI231" s="33"/>
      <c r="AJ231" s="33"/>
      <c r="AK231" s="8"/>
      <c r="AL231" s="8" t="s">
        <v>1641</v>
      </c>
      <c r="AM231" s="8"/>
    </row>
    <row r="232" spans="1:39" s="3" customFormat="1" ht="28">
      <c r="A232" s="13">
        <v>225</v>
      </c>
      <c r="B232" s="8"/>
      <c r="C232" s="8" t="s">
        <v>1007</v>
      </c>
      <c r="D232" s="8" t="s">
        <v>1008</v>
      </c>
      <c r="E232" s="61" t="s">
        <v>1226</v>
      </c>
      <c r="F232" s="2" t="s">
        <v>227</v>
      </c>
      <c r="G232" s="2" t="s">
        <v>224</v>
      </c>
      <c r="H232" s="8" t="s">
        <v>11</v>
      </c>
      <c r="I232" s="82" t="s">
        <v>94</v>
      </c>
      <c r="J232" s="8" t="s">
        <v>1009</v>
      </c>
      <c r="K232" s="14">
        <v>3</v>
      </c>
      <c r="L232" s="8" t="s">
        <v>1227</v>
      </c>
      <c r="M232" s="8" t="s">
        <v>1127</v>
      </c>
      <c r="N232" s="34" t="s">
        <v>1228</v>
      </c>
      <c r="O232" s="6">
        <v>44785</v>
      </c>
      <c r="P232" s="8">
        <v>2022</v>
      </c>
      <c r="Q232" s="6" t="s">
        <v>1644</v>
      </c>
      <c r="R232" s="6"/>
      <c r="S232" s="6"/>
      <c r="T232" s="6"/>
      <c r="U232" s="6">
        <v>45516</v>
      </c>
      <c r="V232" s="6"/>
      <c r="W232" s="6"/>
      <c r="X232" s="6"/>
      <c r="Y232" s="6"/>
      <c r="Z232" s="6">
        <v>46611</v>
      </c>
      <c r="AA232" s="6">
        <v>45516</v>
      </c>
      <c r="AB232" s="6"/>
      <c r="AC232" s="6"/>
      <c r="AD232" s="6"/>
      <c r="AE232" s="153"/>
      <c r="AF232" s="156"/>
      <c r="AG232" s="155"/>
      <c r="AH232" s="155"/>
      <c r="AI232" s="33"/>
      <c r="AJ232" s="33"/>
      <c r="AK232" s="8"/>
      <c r="AL232" s="8" t="s">
        <v>1641</v>
      </c>
      <c r="AM232" s="8"/>
    </row>
    <row r="233" spans="1:39" s="3" customFormat="1" ht="28">
      <c r="A233" s="13">
        <v>226</v>
      </c>
      <c r="B233" s="8" t="s">
        <v>815</v>
      </c>
      <c r="C233" s="8" t="s">
        <v>1016</v>
      </c>
      <c r="D233" s="8" t="s">
        <v>1017</v>
      </c>
      <c r="E233" s="61" t="s">
        <v>1223</v>
      </c>
      <c r="F233" s="2" t="s">
        <v>1091</v>
      </c>
      <c r="G233" s="2" t="s">
        <v>224</v>
      </c>
      <c r="H233" s="8" t="s">
        <v>11</v>
      </c>
      <c r="I233" s="82" t="s">
        <v>254</v>
      </c>
      <c r="J233" s="8" t="s">
        <v>1092</v>
      </c>
      <c r="K233" s="14">
        <v>2</v>
      </c>
      <c r="L233" s="8" t="s">
        <v>1224</v>
      </c>
      <c r="M233" s="8" t="s">
        <v>1137</v>
      </c>
      <c r="N233" s="34" t="s">
        <v>1225</v>
      </c>
      <c r="O233" s="6">
        <v>44832</v>
      </c>
      <c r="P233" s="8">
        <v>2022</v>
      </c>
      <c r="Q233" s="6" t="s">
        <v>1644</v>
      </c>
      <c r="R233" s="6"/>
      <c r="S233" s="6"/>
      <c r="T233" s="6"/>
      <c r="U233" s="6">
        <v>46293</v>
      </c>
      <c r="V233" s="6"/>
      <c r="W233" s="6">
        <v>47024</v>
      </c>
      <c r="X233" s="6">
        <v>46658</v>
      </c>
      <c r="Y233" s="6"/>
      <c r="Z233" s="6">
        <v>46658</v>
      </c>
      <c r="AA233" s="6">
        <v>45563</v>
      </c>
      <c r="AB233" s="6">
        <v>45197</v>
      </c>
      <c r="AC233" s="6"/>
      <c r="AD233" s="6"/>
      <c r="AE233" s="153"/>
      <c r="AF233" s="156"/>
      <c r="AG233" s="155"/>
      <c r="AH233" s="155"/>
      <c r="AI233" s="33"/>
      <c r="AJ233" s="33"/>
      <c r="AK233" s="8"/>
      <c r="AL233" s="8" t="s">
        <v>1641</v>
      </c>
      <c r="AM233" s="8"/>
    </row>
    <row r="234" spans="1:39" s="3" customFormat="1" ht="28">
      <c r="A234" s="13">
        <v>227</v>
      </c>
      <c r="B234" s="8" t="s">
        <v>815</v>
      </c>
      <c r="C234" s="8" t="s">
        <v>1016</v>
      </c>
      <c r="D234" s="8" t="s">
        <v>1017</v>
      </c>
      <c r="E234" s="61" t="s">
        <v>1232</v>
      </c>
      <c r="F234" s="2" t="s">
        <v>1096</v>
      </c>
      <c r="G234" s="2" t="s">
        <v>224</v>
      </c>
      <c r="H234" s="8" t="s">
        <v>11</v>
      </c>
      <c r="I234" s="82" t="s">
        <v>254</v>
      </c>
      <c r="J234" s="8" t="s">
        <v>1092</v>
      </c>
      <c r="K234" s="14">
        <v>7</v>
      </c>
      <c r="L234" s="8" t="s">
        <v>1233</v>
      </c>
      <c r="M234" s="8" t="s">
        <v>1137</v>
      </c>
      <c r="N234" s="34" t="s">
        <v>1234</v>
      </c>
      <c r="O234" s="6">
        <v>44860</v>
      </c>
      <c r="P234" s="8">
        <v>2022</v>
      </c>
      <c r="Q234" s="6" t="s">
        <v>1644</v>
      </c>
      <c r="R234" s="6"/>
      <c r="S234" s="6"/>
      <c r="T234" s="6"/>
      <c r="U234" s="6">
        <v>46321</v>
      </c>
      <c r="V234" s="6"/>
      <c r="W234" s="6">
        <v>47052</v>
      </c>
      <c r="X234" s="6">
        <v>46686</v>
      </c>
      <c r="Y234" s="6"/>
      <c r="Z234" s="6">
        <v>46686</v>
      </c>
      <c r="AA234" s="6">
        <v>45591</v>
      </c>
      <c r="AB234" s="6">
        <v>45225</v>
      </c>
      <c r="AC234" s="6"/>
      <c r="AD234" s="6"/>
      <c r="AE234" s="153"/>
      <c r="AF234" s="156"/>
      <c r="AG234" s="155"/>
      <c r="AH234" s="155"/>
      <c r="AI234" s="33"/>
      <c r="AJ234" s="33"/>
      <c r="AK234" s="8"/>
      <c r="AL234" s="8" t="s">
        <v>1641</v>
      </c>
      <c r="AM234" s="8"/>
    </row>
    <row r="235" spans="1:39" s="3" customFormat="1" ht="28">
      <c r="A235" s="13">
        <v>228</v>
      </c>
      <c r="B235" s="8" t="s">
        <v>815</v>
      </c>
      <c r="C235" s="8" t="s">
        <v>1016</v>
      </c>
      <c r="D235" s="8" t="s">
        <v>1017</v>
      </c>
      <c r="E235" s="61" t="s">
        <v>1235</v>
      </c>
      <c r="F235" s="2" t="s">
        <v>1096</v>
      </c>
      <c r="G235" s="2" t="s">
        <v>224</v>
      </c>
      <c r="H235" s="8" t="s">
        <v>11</v>
      </c>
      <c r="I235" s="82" t="s">
        <v>254</v>
      </c>
      <c r="J235" s="8" t="s">
        <v>1092</v>
      </c>
      <c r="K235" s="14">
        <v>8</v>
      </c>
      <c r="L235" s="8" t="s">
        <v>1236</v>
      </c>
      <c r="M235" s="8" t="s">
        <v>1237</v>
      </c>
      <c r="N235" s="34" t="s">
        <v>1238</v>
      </c>
      <c r="O235" s="6">
        <v>44861</v>
      </c>
      <c r="P235" s="8">
        <v>2022</v>
      </c>
      <c r="Q235" s="6" t="s">
        <v>1644</v>
      </c>
      <c r="R235" s="6"/>
      <c r="S235" s="6"/>
      <c r="T235" s="6"/>
      <c r="U235" s="6">
        <v>46322</v>
      </c>
      <c r="V235" s="6"/>
      <c r="W235" s="6">
        <v>47053</v>
      </c>
      <c r="X235" s="6"/>
      <c r="Y235" s="6"/>
      <c r="Z235" s="6">
        <v>46687</v>
      </c>
      <c r="AA235" s="6">
        <v>45592</v>
      </c>
      <c r="AB235" s="6">
        <v>45226</v>
      </c>
      <c r="AC235" s="6"/>
      <c r="AD235" s="6"/>
      <c r="AE235" s="153"/>
      <c r="AF235" s="156"/>
      <c r="AG235" s="155"/>
      <c r="AH235" s="155"/>
      <c r="AI235" s="33"/>
      <c r="AJ235" s="33"/>
      <c r="AK235" s="8"/>
      <c r="AL235" s="8" t="s">
        <v>1641</v>
      </c>
      <c r="AM235" s="8"/>
    </row>
    <row r="236" spans="1:39" s="3" customFormat="1" ht="28">
      <c r="A236" s="13">
        <v>229</v>
      </c>
      <c r="B236" s="8" t="s">
        <v>815</v>
      </c>
      <c r="C236" s="8" t="s">
        <v>1219</v>
      </c>
      <c r="D236" s="8" t="s">
        <v>1017</v>
      </c>
      <c r="E236" s="61" t="s">
        <v>1220</v>
      </c>
      <c r="F236" s="2" t="s">
        <v>227</v>
      </c>
      <c r="G236" s="2" t="s">
        <v>224</v>
      </c>
      <c r="H236" s="8" t="s">
        <v>11</v>
      </c>
      <c r="I236" s="82" t="s">
        <v>254</v>
      </c>
      <c r="J236" s="8" t="s">
        <v>1025</v>
      </c>
      <c r="K236" s="14">
        <v>1</v>
      </c>
      <c r="L236" s="8" t="s">
        <v>1221</v>
      </c>
      <c r="M236" s="8" t="s">
        <v>1022</v>
      </c>
      <c r="N236" s="34" t="s">
        <v>1222</v>
      </c>
      <c r="O236" s="6">
        <v>44889</v>
      </c>
      <c r="P236" s="8">
        <v>2022</v>
      </c>
      <c r="Q236" s="6" t="s">
        <v>1644</v>
      </c>
      <c r="R236" s="6"/>
      <c r="S236" s="6"/>
      <c r="T236" s="6"/>
      <c r="U236" s="6">
        <v>46350</v>
      </c>
      <c r="V236" s="6"/>
      <c r="W236" s="6">
        <v>47081</v>
      </c>
      <c r="X236" s="6"/>
      <c r="Y236" s="6"/>
      <c r="Z236" s="6">
        <v>46715</v>
      </c>
      <c r="AA236" s="6">
        <v>45620</v>
      </c>
      <c r="AB236" s="6">
        <v>45254</v>
      </c>
      <c r="AC236" s="6"/>
      <c r="AD236" s="6"/>
      <c r="AE236" s="153"/>
      <c r="AF236" s="156"/>
      <c r="AG236" s="155"/>
      <c r="AH236" s="155"/>
      <c r="AI236" s="33"/>
      <c r="AJ236" s="33"/>
      <c r="AK236" s="8"/>
      <c r="AL236" s="8" t="s">
        <v>1641</v>
      </c>
      <c r="AM236" s="8"/>
    </row>
    <row r="237" spans="1:39" s="3" customFormat="1" ht="56">
      <c r="A237" s="13">
        <v>230</v>
      </c>
      <c r="B237" s="8" t="s">
        <v>815</v>
      </c>
      <c r="C237" s="8" t="s">
        <v>1016</v>
      </c>
      <c r="D237" s="8" t="s">
        <v>1017</v>
      </c>
      <c r="E237" s="61" t="s">
        <v>1229</v>
      </c>
      <c r="F237" s="2" t="s">
        <v>1096</v>
      </c>
      <c r="G237" s="2" t="s">
        <v>224</v>
      </c>
      <c r="H237" s="8" t="s">
        <v>11</v>
      </c>
      <c r="I237" s="82" t="s">
        <v>254</v>
      </c>
      <c r="J237" s="8" t="s">
        <v>1092</v>
      </c>
      <c r="K237" s="14">
        <v>8.0429999999999993</v>
      </c>
      <c r="L237" s="8" t="s">
        <v>1230</v>
      </c>
      <c r="M237" s="8" t="s">
        <v>1137</v>
      </c>
      <c r="N237" s="34" t="s">
        <v>1231</v>
      </c>
      <c r="O237" s="6">
        <v>44894</v>
      </c>
      <c r="P237" s="8">
        <v>2022</v>
      </c>
      <c r="Q237" s="6" t="s">
        <v>1644</v>
      </c>
      <c r="R237" s="6"/>
      <c r="S237" s="6"/>
      <c r="T237" s="6"/>
      <c r="U237" s="6">
        <v>46355</v>
      </c>
      <c r="V237" s="6"/>
      <c r="W237" s="6">
        <v>47086</v>
      </c>
      <c r="X237" s="6">
        <v>46720</v>
      </c>
      <c r="Y237" s="6"/>
      <c r="Z237" s="6">
        <v>46720</v>
      </c>
      <c r="AA237" s="6">
        <v>45625</v>
      </c>
      <c r="AB237" s="6">
        <v>45259</v>
      </c>
      <c r="AC237" s="6"/>
      <c r="AD237" s="6"/>
      <c r="AE237" s="153"/>
      <c r="AF237" s="156"/>
      <c r="AG237" s="155"/>
      <c r="AH237" s="155"/>
      <c r="AI237" s="33"/>
      <c r="AJ237" s="33"/>
      <c r="AK237" s="8"/>
      <c r="AL237" s="8" t="s">
        <v>1641</v>
      </c>
      <c r="AM237" s="8"/>
    </row>
    <row r="238" spans="1:39" s="3" customFormat="1" ht="28">
      <c r="A238" s="13">
        <v>231</v>
      </c>
      <c r="B238" s="8" t="s">
        <v>815</v>
      </c>
      <c r="C238" s="8" t="s">
        <v>1016</v>
      </c>
      <c r="D238" s="8" t="s">
        <v>1017</v>
      </c>
      <c r="E238" s="61" t="s">
        <v>1239</v>
      </c>
      <c r="F238" s="2" t="s">
        <v>1096</v>
      </c>
      <c r="G238" s="2" t="s">
        <v>224</v>
      </c>
      <c r="H238" s="8" t="s">
        <v>11</v>
      </c>
      <c r="I238" s="82" t="s">
        <v>254</v>
      </c>
      <c r="J238" s="8" t="s">
        <v>1092</v>
      </c>
      <c r="K238" s="14">
        <v>0.6</v>
      </c>
      <c r="L238" s="8" t="s">
        <v>1349</v>
      </c>
      <c r="M238" s="8" t="s">
        <v>1141</v>
      </c>
      <c r="N238" s="34" t="s">
        <v>1240</v>
      </c>
      <c r="O238" s="6">
        <v>44920</v>
      </c>
      <c r="P238" s="8">
        <v>2022</v>
      </c>
      <c r="Q238" s="6" t="s">
        <v>1644</v>
      </c>
      <c r="R238" s="6"/>
      <c r="S238" s="6"/>
      <c r="T238" s="6"/>
      <c r="U238" s="6">
        <v>46381</v>
      </c>
      <c r="V238" s="6"/>
      <c r="W238" s="6"/>
      <c r="X238" s="6"/>
      <c r="Y238" s="6"/>
      <c r="Z238" s="6">
        <v>46746</v>
      </c>
      <c r="AA238" s="6">
        <v>45651</v>
      </c>
      <c r="AB238" s="6">
        <v>45285</v>
      </c>
      <c r="AC238" s="6"/>
      <c r="AD238" s="6"/>
      <c r="AE238" s="153"/>
      <c r="AF238" s="156"/>
      <c r="AG238" s="155"/>
      <c r="AH238" s="155"/>
      <c r="AI238" s="33"/>
      <c r="AJ238" s="33"/>
      <c r="AK238" s="8"/>
      <c r="AL238" s="8" t="s">
        <v>1641</v>
      </c>
      <c r="AM238" s="8"/>
    </row>
    <row r="239" spans="1:39" s="3" customFormat="1" ht="28">
      <c r="A239" s="13">
        <v>232</v>
      </c>
      <c r="B239" s="8"/>
      <c r="C239" s="8" t="s">
        <v>1007</v>
      </c>
      <c r="D239" s="8" t="s">
        <v>1008</v>
      </c>
      <c r="E239" s="61" t="s">
        <v>1028</v>
      </c>
      <c r="F239" s="2" t="s">
        <v>1076</v>
      </c>
      <c r="G239" s="2" t="s">
        <v>224</v>
      </c>
      <c r="H239" s="8" t="s">
        <v>1244</v>
      </c>
      <c r="I239" s="82" t="s">
        <v>1341</v>
      </c>
      <c r="J239" s="8" t="s">
        <v>1009</v>
      </c>
      <c r="K239" s="14">
        <v>1.091</v>
      </c>
      <c r="L239" s="8" t="s">
        <v>1245</v>
      </c>
      <c r="M239" s="8" t="s">
        <v>1246</v>
      </c>
      <c r="N239" s="34" t="s">
        <v>1247</v>
      </c>
      <c r="O239" s="6">
        <v>44915</v>
      </c>
      <c r="P239" s="8">
        <v>2022</v>
      </c>
      <c r="Q239" s="6" t="s">
        <v>1644</v>
      </c>
      <c r="R239" s="6"/>
      <c r="S239" s="6"/>
      <c r="T239" s="6"/>
      <c r="U239" s="6">
        <v>45646</v>
      </c>
      <c r="V239" s="6"/>
      <c r="W239" s="6"/>
      <c r="X239" s="6"/>
      <c r="Y239" s="6"/>
      <c r="Z239" s="6">
        <v>46741</v>
      </c>
      <c r="AA239" s="6">
        <v>45646</v>
      </c>
      <c r="AB239" s="6"/>
      <c r="AC239" s="6"/>
      <c r="AD239" s="6"/>
      <c r="AE239" s="153"/>
      <c r="AF239" s="156"/>
      <c r="AG239" s="155"/>
      <c r="AH239" s="155"/>
      <c r="AI239" s="33"/>
      <c r="AJ239" s="33"/>
      <c r="AK239" s="8"/>
      <c r="AL239" s="8" t="s">
        <v>76</v>
      </c>
      <c r="AM239" s="8"/>
    </row>
    <row r="240" spans="1:39" s="3" customFormat="1" ht="28">
      <c r="A240" s="13">
        <v>233</v>
      </c>
      <c r="B240" s="8"/>
      <c r="C240" s="8" t="s">
        <v>1007</v>
      </c>
      <c r="D240" s="8" t="s">
        <v>1008</v>
      </c>
      <c r="E240" s="61" t="s">
        <v>1028</v>
      </c>
      <c r="F240" s="2" t="s">
        <v>1076</v>
      </c>
      <c r="G240" s="2" t="s">
        <v>224</v>
      </c>
      <c r="H240" s="8" t="s">
        <v>37</v>
      </c>
      <c r="I240" s="82" t="s">
        <v>317</v>
      </c>
      <c r="J240" s="8" t="s">
        <v>1009</v>
      </c>
      <c r="K240" s="14">
        <v>1</v>
      </c>
      <c r="L240" s="8" t="s">
        <v>1251</v>
      </c>
      <c r="M240" s="8" t="s">
        <v>1064</v>
      </c>
      <c r="N240" s="34" t="s">
        <v>1252</v>
      </c>
      <c r="O240" s="6">
        <v>44796</v>
      </c>
      <c r="P240" s="8">
        <v>2022</v>
      </c>
      <c r="Q240" s="6" t="s">
        <v>1644</v>
      </c>
      <c r="R240" s="6"/>
      <c r="S240" s="6"/>
      <c r="T240" s="6"/>
      <c r="U240" s="6">
        <v>45527</v>
      </c>
      <c r="V240" s="6"/>
      <c r="W240" s="6"/>
      <c r="X240" s="6"/>
      <c r="Y240" s="6"/>
      <c r="Z240" s="6">
        <v>46622</v>
      </c>
      <c r="AA240" s="6">
        <v>45527</v>
      </c>
      <c r="AB240" s="6"/>
      <c r="AC240" s="6"/>
      <c r="AD240" s="6"/>
      <c r="AE240" s="153"/>
      <c r="AF240" s="156"/>
      <c r="AG240" s="155"/>
      <c r="AH240" s="155"/>
      <c r="AI240" s="33"/>
      <c r="AJ240" s="33"/>
      <c r="AK240" s="8"/>
      <c r="AL240" s="8" t="s">
        <v>1640</v>
      </c>
      <c r="AM240" s="8"/>
    </row>
    <row r="241" spans="1:72" s="3" customFormat="1" ht="56">
      <c r="A241" s="13">
        <v>234</v>
      </c>
      <c r="B241" s="8"/>
      <c r="C241" s="8" t="s">
        <v>1016</v>
      </c>
      <c r="D241" s="8" t="s">
        <v>1017</v>
      </c>
      <c r="E241" s="61" t="s">
        <v>1248</v>
      </c>
      <c r="F241" s="2" t="s">
        <v>227</v>
      </c>
      <c r="G241" s="2" t="s">
        <v>224</v>
      </c>
      <c r="H241" s="8" t="s">
        <v>37</v>
      </c>
      <c r="I241" s="82" t="s">
        <v>788</v>
      </c>
      <c r="J241" s="8" t="s">
        <v>1025</v>
      </c>
      <c r="K241" s="14">
        <v>8</v>
      </c>
      <c r="L241" s="8" t="s">
        <v>1249</v>
      </c>
      <c r="M241" s="8" t="s">
        <v>1022</v>
      </c>
      <c r="N241" s="34" t="s">
        <v>1250</v>
      </c>
      <c r="O241" s="6">
        <v>44862</v>
      </c>
      <c r="P241" s="8">
        <v>2022</v>
      </c>
      <c r="Q241" s="6" t="s">
        <v>1644</v>
      </c>
      <c r="R241" s="6"/>
      <c r="S241" s="6"/>
      <c r="T241" s="6"/>
      <c r="U241" s="6">
        <v>46323</v>
      </c>
      <c r="V241" s="6"/>
      <c r="W241" s="6"/>
      <c r="X241" s="6"/>
      <c r="Y241" s="6"/>
      <c r="Z241" s="6">
        <v>46688</v>
      </c>
      <c r="AA241" s="6">
        <v>45593</v>
      </c>
      <c r="AB241" s="6">
        <v>45044</v>
      </c>
      <c r="AC241" s="6"/>
      <c r="AD241" s="6"/>
      <c r="AE241" s="153"/>
      <c r="AF241" s="156"/>
      <c r="AG241" s="155"/>
      <c r="AH241" s="155"/>
      <c r="AI241" s="33"/>
      <c r="AJ241" s="33"/>
      <c r="AK241" s="8"/>
      <c r="AL241" s="8" t="s">
        <v>1640</v>
      </c>
      <c r="AM241" s="8"/>
    </row>
    <row r="242" spans="1:72" s="95" customFormat="1" ht="28">
      <c r="A242" s="13">
        <v>235</v>
      </c>
      <c r="B242" s="8"/>
      <c r="C242" s="8" t="s">
        <v>1007</v>
      </c>
      <c r="D242" s="8" t="s">
        <v>1008</v>
      </c>
      <c r="E242" s="61" t="s">
        <v>1256</v>
      </c>
      <c r="F242" s="2" t="s">
        <v>1019</v>
      </c>
      <c r="G242" s="2" t="s">
        <v>224</v>
      </c>
      <c r="H242" s="8" t="s">
        <v>38</v>
      </c>
      <c r="I242" s="82" t="s">
        <v>116</v>
      </c>
      <c r="J242" s="8" t="s">
        <v>1009</v>
      </c>
      <c r="K242" s="14">
        <v>1.5</v>
      </c>
      <c r="L242" s="8" t="s">
        <v>1257</v>
      </c>
      <c r="M242" s="8" t="s">
        <v>1051</v>
      </c>
      <c r="N242" s="34" t="s">
        <v>1258</v>
      </c>
      <c r="O242" s="6">
        <v>44747</v>
      </c>
      <c r="P242" s="8">
        <v>2022</v>
      </c>
      <c r="Q242" s="6" t="s">
        <v>1644</v>
      </c>
      <c r="R242" s="6"/>
      <c r="S242" s="6"/>
      <c r="T242" s="6"/>
      <c r="U242" s="6">
        <v>45478</v>
      </c>
      <c r="V242" s="6"/>
      <c r="W242" s="6"/>
      <c r="X242" s="6"/>
      <c r="Y242" s="6"/>
      <c r="Z242" s="6">
        <v>46573</v>
      </c>
      <c r="AA242" s="6">
        <v>45478</v>
      </c>
      <c r="AB242" s="6"/>
      <c r="AC242" s="6"/>
      <c r="AD242" s="6"/>
      <c r="AE242" s="153"/>
      <c r="AF242" s="156"/>
      <c r="AG242" s="155"/>
      <c r="AH242" s="155"/>
      <c r="AI242" s="33"/>
      <c r="AJ242" s="33"/>
      <c r="AK242" s="8"/>
      <c r="AL242" s="4" t="s">
        <v>100</v>
      </c>
      <c r="AM242" s="8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</row>
    <row r="243" spans="1:72" ht="56">
      <c r="A243" s="13">
        <v>236</v>
      </c>
      <c r="B243" s="8" t="s">
        <v>815</v>
      </c>
      <c r="C243" s="8" t="s">
        <v>1007</v>
      </c>
      <c r="D243" s="8" t="s">
        <v>1017</v>
      </c>
      <c r="E243" s="61" t="s">
        <v>1253</v>
      </c>
      <c r="F243" s="2" t="s">
        <v>227</v>
      </c>
      <c r="G243" s="2" t="s">
        <v>224</v>
      </c>
      <c r="H243" s="8" t="s">
        <v>38</v>
      </c>
      <c r="I243" s="82" t="s">
        <v>310</v>
      </c>
      <c r="J243" s="8" t="s">
        <v>1009</v>
      </c>
      <c r="K243" s="14">
        <v>5.3759999999999994</v>
      </c>
      <c r="L243" s="8" t="s">
        <v>1254</v>
      </c>
      <c r="M243" s="8" t="s">
        <v>1022</v>
      </c>
      <c r="N243" s="34" t="s">
        <v>1255</v>
      </c>
      <c r="O243" s="6">
        <v>44904</v>
      </c>
      <c r="P243" s="8">
        <v>2022</v>
      </c>
      <c r="Q243" s="6" t="s">
        <v>1644</v>
      </c>
      <c r="R243" s="6"/>
      <c r="S243" s="6"/>
      <c r="T243" s="6"/>
      <c r="U243" s="6">
        <v>45635</v>
      </c>
      <c r="V243" s="6"/>
      <c r="W243" s="6">
        <v>47096</v>
      </c>
      <c r="X243" s="6"/>
      <c r="Y243" s="6"/>
      <c r="Z243" s="6">
        <v>46730</v>
      </c>
      <c r="AA243" s="6">
        <v>45635</v>
      </c>
      <c r="AB243" s="6"/>
      <c r="AC243" s="6"/>
      <c r="AD243" s="6"/>
      <c r="AE243" s="153"/>
      <c r="AF243" s="156"/>
      <c r="AG243" s="155"/>
      <c r="AH243" s="155"/>
      <c r="AI243" s="33"/>
      <c r="AJ243" s="33"/>
      <c r="AK243" s="8"/>
      <c r="AL243" s="4" t="s">
        <v>100</v>
      </c>
      <c r="AM243" s="8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</row>
    <row r="244" spans="1:72" ht="56">
      <c r="A244" s="13">
        <v>237</v>
      </c>
      <c r="B244" s="8" t="s">
        <v>815</v>
      </c>
      <c r="C244" s="8" t="s">
        <v>1016</v>
      </c>
      <c r="D244" s="8" t="s">
        <v>1017</v>
      </c>
      <c r="E244" s="61" t="s">
        <v>1263</v>
      </c>
      <c r="F244" s="2" t="s">
        <v>227</v>
      </c>
      <c r="G244" s="2" t="s">
        <v>224</v>
      </c>
      <c r="H244" s="8" t="s">
        <v>15</v>
      </c>
      <c r="I244" s="82" t="s">
        <v>240</v>
      </c>
      <c r="J244" s="8" t="s">
        <v>1025</v>
      </c>
      <c r="K244" s="14">
        <v>8</v>
      </c>
      <c r="L244" s="8" t="s">
        <v>1264</v>
      </c>
      <c r="M244" s="8" t="s">
        <v>1022</v>
      </c>
      <c r="N244" s="34" t="s">
        <v>1265</v>
      </c>
      <c r="O244" s="6">
        <v>44848</v>
      </c>
      <c r="P244" s="8">
        <v>2022</v>
      </c>
      <c r="Q244" s="6" t="s">
        <v>1644</v>
      </c>
      <c r="R244" s="6"/>
      <c r="S244" s="6"/>
      <c r="T244" s="6"/>
      <c r="U244" s="6">
        <v>46309</v>
      </c>
      <c r="V244" s="6"/>
      <c r="W244" s="6"/>
      <c r="X244" s="6"/>
      <c r="Y244" s="6"/>
      <c r="Z244" s="6">
        <v>46674</v>
      </c>
      <c r="AA244" s="6">
        <v>45579</v>
      </c>
      <c r="AB244" s="6">
        <v>45213</v>
      </c>
      <c r="AC244" s="6"/>
      <c r="AD244" s="6"/>
      <c r="AE244" s="153"/>
      <c r="AF244" s="156"/>
      <c r="AG244" s="155"/>
      <c r="AH244" s="155"/>
      <c r="AI244" s="33"/>
      <c r="AJ244" s="33"/>
      <c r="AK244" s="8"/>
      <c r="AL244" s="8" t="s">
        <v>47</v>
      </c>
      <c r="AM244" s="8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</row>
    <row r="245" spans="1:72" ht="28">
      <c r="A245" s="13">
        <v>238</v>
      </c>
      <c r="B245" s="8" t="s">
        <v>815</v>
      </c>
      <c r="C245" s="8" t="s">
        <v>1016</v>
      </c>
      <c r="D245" s="8" t="s">
        <v>1017</v>
      </c>
      <c r="E245" s="61" t="s">
        <v>1270</v>
      </c>
      <c r="F245" s="2" t="s">
        <v>1091</v>
      </c>
      <c r="G245" s="2" t="s">
        <v>224</v>
      </c>
      <c r="H245" s="8" t="s">
        <v>15</v>
      </c>
      <c r="I245" s="82" t="s">
        <v>240</v>
      </c>
      <c r="J245" s="8" t="s">
        <v>1092</v>
      </c>
      <c r="K245" s="14">
        <v>3</v>
      </c>
      <c r="L245" s="8" t="s">
        <v>1271</v>
      </c>
      <c r="M245" s="8" t="s">
        <v>1137</v>
      </c>
      <c r="N245" s="34" t="s">
        <v>1272</v>
      </c>
      <c r="O245" s="6">
        <v>44853</v>
      </c>
      <c r="P245" s="8">
        <v>2022</v>
      </c>
      <c r="Q245" s="6" t="s">
        <v>1644</v>
      </c>
      <c r="R245" s="6"/>
      <c r="S245" s="6"/>
      <c r="T245" s="6"/>
      <c r="U245" s="6">
        <v>46314</v>
      </c>
      <c r="V245" s="6"/>
      <c r="W245" s="6"/>
      <c r="X245" s="6"/>
      <c r="Y245" s="6"/>
      <c r="Z245" s="6">
        <v>46679</v>
      </c>
      <c r="AA245" s="6">
        <v>45584</v>
      </c>
      <c r="AB245" s="6">
        <v>45218</v>
      </c>
      <c r="AC245" s="6"/>
      <c r="AD245" s="6"/>
      <c r="AE245" s="153"/>
      <c r="AF245" s="156"/>
      <c r="AG245" s="155"/>
      <c r="AH245" s="155"/>
      <c r="AI245" s="33"/>
      <c r="AJ245" s="33"/>
      <c r="AK245" s="8"/>
      <c r="AL245" s="8" t="s">
        <v>47</v>
      </c>
      <c r="AM245" s="8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</row>
    <row r="246" spans="1:72" ht="56">
      <c r="A246" s="13">
        <v>239</v>
      </c>
      <c r="B246" s="8" t="s">
        <v>815</v>
      </c>
      <c r="C246" s="8" t="s">
        <v>1016</v>
      </c>
      <c r="D246" s="8" t="s">
        <v>1017</v>
      </c>
      <c r="E246" s="61" t="s">
        <v>1266</v>
      </c>
      <c r="F246" s="2" t="s">
        <v>1091</v>
      </c>
      <c r="G246" s="2" t="s">
        <v>224</v>
      </c>
      <c r="H246" s="8" t="s">
        <v>15</v>
      </c>
      <c r="I246" s="82" t="s">
        <v>240</v>
      </c>
      <c r="J246" s="8" t="s">
        <v>1092</v>
      </c>
      <c r="K246" s="14">
        <v>6</v>
      </c>
      <c r="L246" s="8" t="s">
        <v>1267</v>
      </c>
      <c r="M246" s="8" t="s">
        <v>1268</v>
      </c>
      <c r="N246" s="34" t="s">
        <v>1269</v>
      </c>
      <c r="O246" s="6">
        <v>44888</v>
      </c>
      <c r="P246" s="8">
        <v>2022</v>
      </c>
      <c r="Q246" s="6" t="s">
        <v>1644</v>
      </c>
      <c r="R246" s="6"/>
      <c r="S246" s="6"/>
      <c r="T246" s="6"/>
      <c r="U246" s="6">
        <v>46349</v>
      </c>
      <c r="V246" s="6"/>
      <c r="W246" s="6"/>
      <c r="X246" s="6">
        <v>46714</v>
      </c>
      <c r="Y246" s="6"/>
      <c r="Z246" s="6">
        <v>46714</v>
      </c>
      <c r="AA246" s="6">
        <v>45619</v>
      </c>
      <c r="AB246" s="6">
        <v>45253</v>
      </c>
      <c r="AC246" s="6"/>
      <c r="AD246" s="6"/>
      <c r="AE246" s="153"/>
      <c r="AF246" s="156"/>
      <c r="AG246" s="155"/>
      <c r="AH246" s="155"/>
      <c r="AI246" s="33"/>
      <c r="AJ246" s="33"/>
      <c r="AK246" s="8"/>
      <c r="AL246" s="8" t="s">
        <v>47</v>
      </c>
      <c r="AM246" s="8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</row>
    <row r="247" spans="1:72" ht="28">
      <c r="A247" s="13">
        <v>240</v>
      </c>
      <c r="B247" s="8"/>
      <c r="C247" s="8" t="s">
        <v>1016</v>
      </c>
      <c r="D247" s="8" t="s">
        <v>1008</v>
      </c>
      <c r="E247" s="61" t="s">
        <v>1259</v>
      </c>
      <c r="F247" s="2" t="s">
        <v>227</v>
      </c>
      <c r="G247" s="2" t="s">
        <v>224</v>
      </c>
      <c r="H247" s="8" t="s">
        <v>15</v>
      </c>
      <c r="I247" s="82" t="s">
        <v>1342</v>
      </c>
      <c r="J247" s="8" t="s">
        <v>1260</v>
      </c>
      <c r="K247" s="14">
        <v>1.944</v>
      </c>
      <c r="L247" s="8" t="s">
        <v>1261</v>
      </c>
      <c r="M247" s="8" t="s">
        <v>1022</v>
      </c>
      <c r="N247" s="34" t="s">
        <v>1262</v>
      </c>
      <c r="O247" s="6">
        <v>44889</v>
      </c>
      <c r="P247" s="8">
        <v>2022</v>
      </c>
      <c r="Q247" s="6" t="s">
        <v>1644</v>
      </c>
      <c r="R247" s="6"/>
      <c r="S247" s="6"/>
      <c r="T247" s="6"/>
      <c r="U247" s="6">
        <v>46350</v>
      </c>
      <c r="V247" s="6"/>
      <c r="W247" s="6"/>
      <c r="X247" s="6"/>
      <c r="Y247" s="6"/>
      <c r="Z247" s="6">
        <v>46715</v>
      </c>
      <c r="AA247" s="6">
        <v>45620</v>
      </c>
      <c r="AB247" s="6">
        <v>45254</v>
      </c>
      <c r="AC247" s="6"/>
      <c r="AD247" s="6"/>
      <c r="AE247" s="153"/>
      <c r="AF247" s="156"/>
      <c r="AG247" s="155"/>
      <c r="AH247" s="155"/>
      <c r="AI247" s="33"/>
      <c r="AJ247" s="33"/>
      <c r="AK247" s="8"/>
      <c r="AL247" s="8" t="s">
        <v>47</v>
      </c>
      <c r="AM247" s="8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</row>
    <row r="248" spans="1:72" ht="28">
      <c r="A248" s="13">
        <v>241</v>
      </c>
      <c r="B248" s="8"/>
      <c r="C248" s="8" t="s">
        <v>1157</v>
      </c>
      <c r="D248" s="8" t="s">
        <v>1008</v>
      </c>
      <c r="E248" s="8" t="s">
        <v>1028</v>
      </c>
      <c r="F248" s="2" t="s">
        <v>1076</v>
      </c>
      <c r="G248" s="2" t="s">
        <v>224</v>
      </c>
      <c r="H248" s="8" t="s">
        <v>84</v>
      </c>
      <c r="I248" s="82" t="s">
        <v>1343</v>
      </c>
      <c r="J248" s="8" t="s">
        <v>1009</v>
      </c>
      <c r="K248" s="14">
        <v>2</v>
      </c>
      <c r="L248" s="8" t="s">
        <v>1273</v>
      </c>
      <c r="M248" s="1" t="s">
        <v>1051</v>
      </c>
      <c r="N248" s="34" t="s">
        <v>1274</v>
      </c>
      <c r="O248" s="6">
        <v>44778</v>
      </c>
      <c r="P248" s="8">
        <v>2022</v>
      </c>
      <c r="Q248" s="6" t="s">
        <v>1644</v>
      </c>
      <c r="R248" s="6"/>
      <c r="S248" s="6"/>
      <c r="T248" s="6"/>
      <c r="U248" s="6">
        <v>45509</v>
      </c>
      <c r="V248" s="6"/>
      <c r="W248" s="6">
        <v>46970</v>
      </c>
      <c r="X248" s="6"/>
      <c r="Y248" s="6"/>
      <c r="Z248" s="6">
        <v>46604</v>
      </c>
      <c r="AA248" s="6">
        <v>45509</v>
      </c>
      <c r="AB248" s="6"/>
      <c r="AC248" s="6"/>
      <c r="AD248" s="6"/>
      <c r="AE248" s="153"/>
      <c r="AF248" s="153"/>
      <c r="AG248" s="156"/>
      <c r="AH248" s="155"/>
      <c r="AI248" s="33"/>
      <c r="AJ248" s="33"/>
      <c r="AK248" s="8"/>
      <c r="AL248" s="4" t="s">
        <v>85</v>
      </c>
      <c r="AM248" s="8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</row>
    <row r="249" spans="1:72" ht="28">
      <c r="A249" s="13">
        <v>242</v>
      </c>
      <c r="B249" s="8"/>
      <c r="C249" s="8" t="s">
        <v>1007</v>
      </c>
      <c r="D249" s="8" t="s">
        <v>1008</v>
      </c>
      <c r="E249" s="8" t="s">
        <v>1279</v>
      </c>
      <c r="F249" s="2" t="s">
        <v>1019</v>
      </c>
      <c r="G249" s="2" t="s">
        <v>224</v>
      </c>
      <c r="H249" s="8" t="s">
        <v>84</v>
      </c>
      <c r="I249" s="82" t="s">
        <v>119</v>
      </c>
      <c r="J249" s="8" t="s">
        <v>1009</v>
      </c>
      <c r="K249" s="14">
        <v>2</v>
      </c>
      <c r="L249" s="8" t="s">
        <v>1280</v>
      </c>
      <c r="M249" s="1" t="s">
        <v>1064</v>
      </c>
      <c r="N249" s="34" t="s">
        <v>1281</v>
      </c>
      <c r="O249" s="6">
        <v>44845</v>
      </c>
      <c r="P249" s="8">
        <v>2022</v>
      </c>
      <c r="Q249" s="6" t="s">
        <v>1644</v>
      </c>
      <c r="R249" s="6"/>
      <c r="S249" s="6"/>
      <c r="T249" s="6"/>
      <c r="U249" s="6">
        <v>45576</v>
      </c>
      <c r="V249" s="6"/>
      <c r="W249" s="6"/>
      <c r="X249" s="6"/>
      <c r="Y249" s="6"/>
      <c r="Z249" s="6">
        <v>46671</v>
      </c>
      <c r="AA249" s="6">
        <v>45576</v>
      </c>
      <c r="AB249" s="6"/>
      <c r="AC249" s="6"/>
      <c r="AD249" s="6"/>
      <c r="AE249" s="153"/>
      <c r="AF249" s="153"/>
      <c r="AG249" s="156"/>
      <c r="AH249" s="155"/>
      <c r="AI249" s="33"/>
      <c r="AJ249" s="33"/>
      <c r="AK249" s="8"/>
      <c r="AL249" s="4" t="s">
        <v>85</v>
      </c>
      <c r="AM249" s="8"/>
    </row>
    <row r="250" spans="1:72" ht="84">
      <c r="A250" s="13">
        <v>243</v>
      </c>
      <c r="B250" s="8"/>
      <c r="C250" s="8" t="s">
        <v>1171</v>
      </c>
      <c r="D250" s="8" t="s">
        <v>1017</v>
      </c>
      <c r="E250" s="8" t="s">
        <v>1282</v>
      </c>
      <c r="F250" s="2" t="s">
        <v>227</v>
      </c>
      <c r="G250" s="2" t="s">
        <v>224</v>
      </c>
      <c r="H250" s="8" t="s">
        <v>216</v>
      </c>
      <c r="I250" s="82" t="s">
        <v>275</v>
      </c>
      <c r="J250" s="8" t="s">
        <v>1009</v>
      </c>
      <c r="K250" s="14">
        <v>8</v>
      </c>
      <c r="L250" s="8" t="s">
        <v>1283</v>
      </c>
      <c r="M250" s="1" t="s">
        <v>1022</v>
      </c>
      <c r="N250" s="34" t="s">
        <v>1284</v>
      </c>
      <c r="O250" s="6">
        <v>44830</v>
      </c>
      <c r="P250" s="8">
        <v>2022</v>
      </c>
      <c r="Q250" s="6" t="s">
        <v>1644</v>
      </c>
      <c r="R250" s="6"/>
      <c r="S250" s="6"/>
      <c r="T250" s="6"/>
      <c r="U250" s="6">
        <v>45561</v>
      </c>
      <c r="V250" s="6"/>
      <c r="W250" s="6"/>
      <c r="X250" s="6"/>
      <c r="Y250" s="6"/>
      <c r="Z250" s="6">
        <v>46656</v>
      </c>
      <c r="AA250" s="6">
        <v>45561</v>
      </c>
      <c r="AB250" s="6"/>
      <c r="AC250" s="6"/>
      <c r="AD250" s="6"/>
      <c r="AE250" s="153"/>
      <c r="AF250" s="153"/>
      <c r="AG250" s="156"/>
      <c r="AH250" s="155"/>
      <c r="AI250" s="33"/>
      <c r="AJ250" s="33"/>
      <c r="AK250" s="8"/>
      <c r="AL250" s="4" t="s">
        <v>100</v>
      </c>
      <c r="AM250" s="8"/>
    </row>
    <row r="251" spans="1:72" ht="28">
      <c r="A251" s="13">
        <v>244</v>
      </c>
      <c r="B251" s="8"/>
      <c r="C251" s="8" t="s">
        <v>1171</v>
      </c>
      <c r="D251" s="8" t="s">
        <v>1017</v>
      </c>
      <c r="E251" s="8"/>
      <c r="F251" s="2" t="s">
        <v>1019</v>
      </c>
      <c r="G251" s="2" t="s">
        <v>224</v>
      </c>
      <c r="H251" s="8" t="s">
        <v>216</v>
      </c>
      <c r="I251" s="82" t="s">
        <v>275</v>
      </c>
      <c r="J251" s="8" t="s">
        <v>1009</v>
      </c>
      <c r="K251" s="14">
        <v>1.5</v>
      </c>
      <c r="L251" s="8" t="s">
        <v>1285</v>
      </c>
      <c r="M251" s="1" t="s">
        <v>1022</v>
      </c>
      <c r="N251" s="34" t="s">
        <v>1286</v>
      </c>
      <c r="O251" s="6">
        <v>44837</v>
      </c>
      <c r="P251" s="8">
        <v>2022</v>
      </c>
      <c r="Q251" s="6" t="s">
        <v>1644</v>
      </c>
      <c r="R251" s="6"/>
      <c r="S251" s="6"/>
      <c r="T251" s="6"/>
      <c r="U251" s="6">
        <v>45568</v>
      </c>
      <c r="V251" s="6"/>
      <c r="W251" s="6"/>
      <c r="X251" s="6"/>
      <c r="Y251" s="6"/>
      <c r="Z251" s="6">
        <v>46663</v>
      </c>
      <c r="AA251" s="6">
        <v>45568</v>
      </c>
      <c r="AB251" s="6"/>
      <c r="AC251" s="6"/>
      <c r="AD251" s="6"/>
      <c r="AE251" s="153"/>
      <c r="AF251" s="153"/>
      <c r="AG251" s="156"/>
      <c r="AH251" s="155"/>
      <c r="AI251" s="33"/>
      <c r="AJ251" s="33"/>
      <c r="AK251" s="8"/>
      <c r="AL251" s="4" t="s">
        <v>100</v>
      </c>
      <c r="AM251" s="8"/>
    </row>
    <row r="252" spans="1:72" ht="28">
      <c r="A252" s="13">
        <v>245</v>
      </c>
      <c r="B252" s="8"/>
      <c r="C252" s="8" t="s">
        <v>1007</v>
      </c>
      <c r="D252" s="8" t="s">
        <v>1008</v>
      </c>
      <c r="E252" s="8" t="s">
        <v>1290</v>
      </c>
      <c r="F252" s="2" t="s">
        <v>1019</v>
      </c>
      <c r="G252" s="2" t="s">
        <v>224</v>
      </c>
      <c r="H252" s="8" t="s">
        <v>39</v>
      </c>
      <c r="I252" s="82" t="s">
        <v>1344</v>
      </c>
      <c r="J252" s="8" t="s">
        <v>1009</v>
      </c>
      <c r="K252" s="14">
        <v>2.2999999999999998</v>
      </c>
      <c r="L252" s="8" t="s">
        <v>1291</v>
      </c>
      <c r="M252" s="1" t="s">
        <v>1022</v>
      </c>
      <c r="N252" s="34" t="s">
        <v>1292</v>
      </c>
      <c r="O252" s="6">
        <v>44798</v>
      </c>
      <c r="P252" s="8">
        <v>2022</v>
      </c>
      <c r="Q252" s="6" t="s">
        <v>1644</v>
      </c>
      <c r="R252" s="6"/>
      <c r="S252" s="6"/>
      <c r="T252" s="6"/>
      <c r="U252" s="6">
        <v>45529</v>
      </c>
      <c r="V252" s="6"/>
      <c r="W252" s="6"/>
      <c r="X252" s="6"/>
      <c r="Y252" s="6"/>
      <c r="Z252" s="6">
        <v>46624</v>
      </c>
      <c r="AA252" s="6">
        <v>45529</v>
      </c>
      <c r="AB252" s="6"/>
      <c r="AC252" s="6"/>
      <c r="AD252" s="6"/>
      <c r="AE252" s="153"/>
      <c r="AF252" s="153"/>
      <c r="AG252" s="156"/>
      <c r="AH252" s="155"/>
      <c r="AI252" s="33"/>
      <c r="AJ252" s="33"/>
      <c r="AK252" s="8"/>
      <c r="AL252" s="4" t="s">
        <v>201</v>
      </c>
      <c r="AM252" s="8"/>
    </row>
    <row r="253" spans="1:72" ht="28">
      <c r="A253" s="13">
        <v>246</v>
      </c>
      <c r="B253" s="8"/>
      <c r="C253" s="8" t="s">
        <v>1016</v>
      </c>
      <c r="D253" s="8" t="s">
        <v>1017</v>
      </c>
      <c r="E253" s="8" t="s">
        <v>1287</v>
      </c>
      <c r="F253" s="2" t="s">
        <v>227</v>
      </c>
      <c r="G253" s="2" t="s">
        <v>224</v>
      </c>
      <c r="H253" s="8" t="s">
        <v>39</v>
      </c>
      <c r="I253" s="82" t="s">
        <v>157</v>
      </c>
      <c r="J253" s="8" t="s">
        <v>1025</v>
      </c>
      <c r="K253" s="14">
        <v>7.75</v>
      </c>
      <c r="L253" s="8" t="s">
        <v>1288</v>
      </c>
      <c r="M253" s="1" t="s">
        <v>1022</v>
      </c>
      <c r="N253" s="34" t="s">
        <v>1289</v>
      </c>
      <c r="O253" s="6">
        <v>44873</v>
      </c>
      <c r="P253" s="8">
        <v>2022</v>
      </c>
      <c r="Q253" s="6" t="s">
        <v>1644</v>
      </c>
      <c r="R253" s="6"/>
      <c r="S253" s="6">
        <v>47065</v>
      </c>
      <c r="T253" s="6">
        <v>46699</v>
      </c>
      <c r="U253" s="6">
        <v>46334</v>
      </c>
      <c r="V253" s="6"/>
      <c r="W253" s="6">
        <v>47065</v>
      </c>
      <c r="X253" s="6"/>
      <c r="Y253" s="6"/>
      <c r="Z253" s="6">
        <v>46699</v>
      </c>
      <c r="AA253" s="6">
        <v>45604</v>
      </c>
      <c r="AB253" s="6">
        <v>45054</v>
      </c>
      <c r="AC253" s="6"/>
      <c r="AD253" s="6"/>
      <c r="AE253" s="153"/>
      <c r="AF253" s="153"/>
      <c r="AG253" s="156"/>
      <c r="AH253" s="155"/>
      <c r="AI253" s="33"/>
      <c r="AJ253" s="33"/>
      <c r="AK253" s="8"/>
      <c r="AL253" s="4" t="s">
        <v>201</v>
      </c>
      <c r="AM253" s="8"/>
    </row>
    <row r="254" spans="1:72" ht="28">
      <c r="A254" s="13">
        <v>247</v>
      </c>
      <c r="B254" s="8"/>
      <c r="C254" s="8" t="s">
        <v>1016</v>
      </c>
      <c r="D254" s="8" t="s">
        <v>1017</v>
      </c>
      <c r="E254" s="8" t="s">
        <v>1293</v>
      </c>
      <c r="F254" s="2" t="s">
        <v>227</v>
      </c>
      <c r="G254" s="2" t="s">
        <v>224</v>
      </c>
      <c r="H254" s="8" t="s">
        <v>41</v>
      </c>
      <c r="I254" s="82" t="s">
        <v>788</v>
      </c>
      <c r="J254" s="8" t="s">
        <v>1025</v>
      </c>
      <c r="K254" s="14">
        <v>3</v>
      </c>
      <c r="L254" s="8" t="s">
        <v>1294</v>
      </c>
      <c r="M254" s="1" t="s">
        <v>1022</v>
      </c>
      <c r="N254" s="34" t="s">
        <v>1295</v>
      </c>
      <c r="O254" s="6">
        <v>44921</v>
      </c>
      <c r="P254" s="8">
        <v>2022</v>
      </c>
      <c r="Q254" s="6" t="s">
        <v>1644</v>
      </c>
      <c r="R254" s="6"/>
      <c r="S254" s="6"/>
      <c r="T254" s="6"/>
      <c r="U254" s="6">
        <v>46382</v>
      </c>
      <c r="V254" s="6"/>
      <c r="W254" s="6"/>
      <c r="X254" s="6"/>
      <c r="Y254" s="6"/>
      <c r="Z254" s="6">
        <v>46747</v>
      </c>
      <c r="AA254" s="6">
        <v>45652</v>
      </c>
      <c r="AB254" s="6">
        <v>45286</v>
      </c>
      <c r="AC254" s="6"/>
      <c r="AD254" s="6"/>
      <c r="AE254" s="153"/>
      <c r="AF254" s="153"/>
      <c r="AG254" s="156"/>
      <c r="AH254" s="155"/>
      <c r="AI254" s="33"/>
      <c r="AJ254" s="33"/>
      <c r="AK254" s="8"/>
      <c r="AL254" s="8" t="s">
        <v>48</v>
      </c>
      <c r="AM254" s="8"/>
    </row>
    <row r="255" spans="1:72" ht="28">
      <c r="A255" s="13">
        <v>248</v>
      </c>
      <c r="B255" s="8"/>
      <c r="C255" s="8" t="s">
        <v>1016</v>
      </c>
      <c r="D255" s="8" t="s">
        <v>1017</v>
      </c>
      <c r="E255" s="8" t="s">
        <v>1296</v>
      </c>
      <c r="F255" s="2" t="s">
        <v>1096</v>
      </c>
      <c r="G255" s="2" t="s">
        <v>224</v>
      </c>
      <c r="H255" s="8" t="s">
        <v>41</v>
      </c>
      <c r="I255" s="82" t="s">
        <v>242</v>
      </c>
      <c r="J255" s="8" t="s">
        <v>1025</v>
      </c>
      <c r="K255" s="14">
        <v>3</v>
      </c>
      <c r="L255" s="8" t="s">
        <v>1297</v>
      </c>
      <c r="M255" s="1" t="s">
        <v>1298</v>
      </c>
      <c r="N255" s="34" t="s">
        <v>1299</v>
      </c>
      <c r="O255" s="6">
        <v>44921</v>
      </c>
      <c r="P255" s="8">
        <v>2022</v>
      </c>
      <c r="Q255" s="6" t="s">
        <v>1644</v>
      </c>
      <c r="R255" s="6"/>
      <c r="S255" s="6"/>
      <c r="T255" s="6"/>
      <c r="U255" s="6">
        <v>46382</v>
      </c>
      <c r="V255" s="6"/>
      <c r="W255" s="6"/>
      <c r="X255" s="6">
        <v>46747</v>
      </c>
      <c r="Y255" s="6"/>
      <c r="Z255" s="6">
        <v>46747</v>
      </c>
      <c r="AA255" s="6">
        <v>45652</v>
      </c>
      <c r="AB255" s="6">
        <v>45286</v>
      </c>
      <c r="AC255" s="6"/>
      <c r="AD255" s="6"/>
      <c r="AE255" s="153"/>
      <c r="AF255" s="153"/>
      <c r="AG255" s="156"/>
      <c r="AH255" s="155"/>
      <c r="AI255" s="33"/>
      <c r="AJ255" s="33"/>
      <c r="AK255" s="8"/>
      <c r="AL255" s="8" t="s">
        <v>48</v>
      </c>
      <c r="AM255" s="8"/>
    </row>
    <row r="256" spans="1:72" ht="56">
      <c r="A256" s="13">
        <v>249</v>
      </c>
      <c r="B256" s="8"/>
      <c r="C256" s="8" t="s">
        <v>1016</v>
      </c>
      <c r="D256" s="8" t="s">
        <v>1017</v>
      </c>
      <c r="E256" s="8" t="s">
        <v>1300</v>
      </c>
      <c r="F256" s="2" t="s">
        <v>1096</v>
      </c>
      <c r="G256" s="2" t="s">
        <v>224</v>
      </c>
      <c r="H256" s="8" t="s">
        <v>41</v>
      </c>
      <c r="I256" s="82" t="s">
        <v>788</v>
      </c>
      <c r="J256" s="8" t="s">
        <v>1025</v>
      </c>
      <c r="K256" s="14">
        <v>2.5</v>
      </c>
      <c r="L256" s="8" t="s">
        <v>1350</v>
      </c>
      <c r="M256" s="1" t="s">
        <v>1207</v>
      </c>
      <c r="N256" s="34" t="s">
        <v>1301</v>
      </c>
      <c r="O256" s="6">
        <v>44921</v>
      </c>
      <c r="P256" s="8">
        <v>2022</v>
      </c>
      <c r="Q256" s="6" t="s">
        <v>1644</v>
      </c>
      <c r="R256" s="6"/>
      <c r="S256" s="6"/>
      <c r="T256" s="6"/>
      <c r="U256" s="6">
        <v>46382</v>
      </c>
      <c r="V256" s="6"/>
      <c r="W256" s="6">
        <v>47113</v>
      </c>
      <c r="X256" s="6"/>
      <c r="Y256" s="6"/>
      <c r="Z256" s="6">
        <v>46747</v>
      </c>
      <c r="AA256" s="6">
        <v>45652</v>
      </c>
      <c r="AB256" s="6">
        <v>45286</v>
      </c>
      <c r="AC256" s="6"/>
      <c r="AD256" s="6"/>
      <c r="AE256" s="153"/>
      <c r="AF256" s="153"/>
      <c r="AG256" s="156"/>
      <c r="AH256" s="155"/>
      <c r="AI256" s="33"/>
      <c r="AJ256" s="33"/>
      <c r="AK256" s="8"/>
      <c r="AL256" s="8" t="s">
        <v>48</v>
      </c>
      <c r="AM256" s="8"/>
    </row>
    <row r="257" spans="1:39" ht="28">
      <c r="A257" s="13">
        <v>250</v>
      </c>
      <c r="B257" s="8"/>
      <c r="C257" s="8" t="s">
        <v>1016</v>
      </c>
      <c r="D257" s="8" t="s">
        <v>1017</v>
      </c>
      <c r="E257" s="8" t="s">
        <v>1302</v>
      </c>
      <c r="F257" s="2" t="s">
        <v>1096</v>
      </c>
      <c r="G257" s="2" t="s">
        <v>224</v>
      </c>
      <c r="H257" s="8" t="s">
        <v>41</v>
      </c>
      <c r="I257" s="82" t="s">
        <v>788</v>
      </c>
      <c r="J257" s="8" t="s">
        <v>1025</v>
      </c>
      <c r="K257" s="14">
        <v>3.5</v>
      </c>
      <c r="L257" s="8" t="s">
        <v>1303</v>
      </c>
      <c r="M257" s="121" t="s">
        <v>1298</v>
      </c>
      <c r="N257" s="34" t="s">
        <v>1304</v>
      </c>
      <c r="O257" s="6">
        <v>44925</v>
      </c>
      <c r="P257" s="8">
        <v>2022</v>
      </c>
      <c r="Q257" s="6" t="s">
        <v>1644</v>
      </c>
      <c r="R257" s="6"/>
      <c r="S257" s="6"/>
      <c r="T257" s="6"/>
      <c r="U257" s="6">
        <v>46386</v>
      </c>
      <c r="V257" s="6"/>
      <c r="W257" s="6">
        <v>47117</v>
      </c>
      <c r="X257" s="6"/>
      <c r="Y257" s="6"/>
      <c r="Z257" s="6">
        <v>46751</v>
      </c>
      <c r="AA257" s="6">
        <v>45656</v>
      </c>
      <c r="AB257" s="6">
        <v>45290</v>
      </c>
      <c r="AC257" s="6"/>
      <c r="AD257" s="6"/>
      <c r="AE257" s="153"/>
      <c r="AF257" s="153"/>
      <c r="AG257" s="156"/>
      <c r="AH257" s="155"/>
      <c r="AI257" s="33"/>
      <c r="AJ257" s="33"/>
      <c r="AK257" s="8"/>
      <c r="AL257" s="8" t="s">
        <v>48</v>
      </c>
      <c r="AM257" s="8"/>
    </row>
    <row r="258" spans="1:39" ht="28">
      <c r="A258" s="13">
        <v>251</v>
      </c>
      <c r="B258" s="8"/>
      <c r="C258" s="8" t="s">
        <v>1007</v>
      </c>
      <c r="D258" s="8" t="s">
        <v>1008</v>
      </c>
      <c r="E258" s="8" t="s">
        <v>1305</v>
      </c>
      <c r="F258" s="2" t="s">
        <v>227</v>
      </c>
      <c r="G258" s="2" t="s">
        <v>224</v>
      </c>
      <c r="H258" s="8" t="s">
        <v>40</v>
      </c>
      <c r="I258" s="82" t="s">
        <v>123</v>
      </c>
      <c r="J258" s="8" t="s">
        <v>1025</v>
      </c>
      <c r="K258" s="14">
        <v>1.234</v>
      </c>
      <c r="L258" s="129" t="s">
        <v>1306</v>
      </c>
      <c r="M258" s="121" t="s">
        <v>1022</v>
      </c>
      <c r="N258" s="34" t="s">
        <v>1307</v>
      </c>
      <c r="O258" s="123">
        <v>44838</v>
      </c>
      <c r="P258" s="134">
        <v>2022</v>
      </c>
      <c r="Q258" s="6" t="s">
        <v>1644</v>
      </c>
      <c r="R258" s="6"/>
      <c r="S258" s="6">
        <v>47030</v>
      </c>
      <c r="T258" s="6">
        <v>46664</v>
      </c>
      <c r="U258" s="6">
        <v>46299</v>
      </c>
      <c r="V258" s="6"/>
      <c r="W258" s="6">
        <v>47030</v>
      </c>
      <c r="X258" s="6"/>
      <c r="Y258" s="6"/>
      <c r="Z258" s="6">
        <v>46664</v>
      </c>
      <c r="AA258" s="6">
        <v>45569</v>
      </c>
      <c r="AB258" s="6">
        <v>45203</v>
      </c>
      <c r="AC258" s="6"/>
      <c r="AD258" s="6"/>
      <c r="AE258" s="153"/>
      <c r="AF258" s="153"/>
      <c r="AG258" s="156"/>
      <c r="AH258" s="155"/>
      <c r="AI258" s="33"/>
      <c r="AJ258" s="33"/>
      <c r="AK258" s="8"/>
      <c r="AL258" s="4" t="s">
        <v>201</v>
      </c>
      <c r="AM258" s="8"/>
    </row>
    <row r="259" spans="1:39" ht="28">
      <c r="A259" s="13">
        <v>252</v>
      </c>
      <c r="B259" s="8"/>
      <c r="C259" s="8" t="s">
        <v>1007</v>
      </c>
      <c r="D259" s="8" t="s">
        <v>1008</v>
      </c>
      <c r="E259" s="8" t="s">
        <v>1028</v>
      </c>
      <c r="F259" s="2" t="s">
        <v>1076</v>
      </c>
      <c r="G259" s="2" t="s">
        <v>224</v>
      </c>
      <c r="H259" s="8" t="s">
        <v>40</v>
      </c>
      <c r="I259" s="82" t="s">
        <v>1345</v>
      </c>
      <c r="J259" s="8" t="s">
        <v>1308</v>
      </c>
      <c r="K259" s="14">
        <v>1.9690000000000001</v>
      </c>
      <c r="L259" s="8" t="s">
        <v>1309</v>
      </c>
      <c r="M259" s="121" t="s">
        <v>1022</v>
      </c>
      <c r="N259" s="34" t="s">
        <v>1310</v>
      </c>
      <c r="O259" s="123">
        <v>44838</v>
      </c>
      <c r="P259" s="134">
        <v>2022</v>
      </c>
      <c r="Q259" s="6" t="s">
        <v>1644</v>
      </c>
      <c r="R259" s="6"/>
      <c r="S259" s="6"/>
      <c r="T259" s="6"/>
      <c r="U259" s="6">
        <v>46299</v>
      </c>
      <c r="V259" s="6"/>
      <c r="W259" s="6"/>
      <c r="X259" s="6"/>
      <c r="Y259" s="6"/>
      <c r="Z259" s="6">
        <v>46664</v>
      </c>
      <c r="AA259" s="6">
        <v>45569</v>
      </c>
      <c r="AB259" s="6">
        <v>45020</v>
      </c>
      <c r="AC259" s="6"/>
      <c r="AD259" s="6"/>
      <c r="AE259" s="153"/>
      <c r="AF259" s="153"/>
      <c r="AG259" s="156"/>
      <c r="AH259" s="155"/>
      <c r="AI259" s="33"/>
      <c r="AJ259" s="33"/>
      <c r="AK259" s="8"/>
      <c r="AL259" s="4" t="s">
        <v>201</v>
      </c>
      <c r="AM259" s="8"/>
    </row>
    <row r="260" spans="1:39" ht="28">
      <c r="A260" s="13">
        <v>253</v>
      </c>
      <c r="B260" s="8"/>
      <c r="C260" s="8" t="s">
        <v>1007</v>
      </c>
      <c r="D260" s="8" t="s">
        <v>1017</v>
      </c>
      <c r="E260" s="8" t="s">
        <v>1314</v>
      </c>
      <c r="F260" s="2" t="s">
        <v>227</v>
      </c>
      <c r="G260" s="2" t="s">
        <v>224</v>
      </c>
      <c r="H260" s="8" t="s">
        <v>54</v>
      </c>
      <c r="I260" s="82" t="s">
        <v>1347</v>
      </c>
      <c r="J260" s="8" t="s">
        <v>1009</v>
      </c>
      <c r="K260" s="14">
        <v>1</v>
      </c>
      <c r="L260" s="8" t="s">
        <v>1315</v>
      </c>
      <c r="M260" s="121" t="s">
        <v>1051</v>
      </c>
      <c r="N260" s="34" t="s">
        <v>1316</v>
      </c>
      <c r="O260" s="123">
        <v>44757</v>
      </c>
      <c r="P260" s="134">
        <v>2022</v>
      </c>
      <c r="Q260" s="6" t="s">
        <v>1644</v>
      </c>
      <c r="R260" s="6"/>
      <c r="S260" s="6"/>
      <c r="T260" s="6"/>
      <c r="U260" s="6">
        <v>45488</v>
      </c>
      <c r="V260" s="6"/>
      <c r="W260" s="6"/>
      <c r="X260" s="6"/>
      <c r="Y260" s="6"/>
      <c r="Z260" s="6">
        <v>46583</v>
      </c>
      <c r="AA260" s="6">
        <v>45488</v>
      </c>
      <c r="AB260" s="6"/>
      <c r="AC260" s="6"/>
      <c r="AD260" s="6"/>
      <c r="AE260" s="153"/>
      <c r="AF260" s="153"/>
      <c r="AG260" s="156"/>
      <c r="AH260" s="155"/>
      <c r="AI260" s="33"/>
      <c r="AJ260" s="33"/>
      <c r="AK260" s="8"/>
      <c r="AL260" s="8" t="s">
        <v>199</v>
      </c>
      <c r="AM260" s="8"/>
    </row>
    <row r="261" spans="1:39" ht="56">
      <c r="A261" s="13">
        <v>254</v>
      </c>
      <c r="B261" s="8"/>
      <c r="C261" s="8" t="s">
        <v>1086</v>
      </c>
      <c r="D261" s="8" t="s">
        <v>1017</v>
      </c>
      <c r="E261" s="8" t="s">
        <v>1311</v>
      </c>
      <c r="F261" s="2" t="s">
        <v>227</v>
      </c>
      <c r="G261" s="2" t="s">
        <v>224</v>
      </c>
      <c r="H261" s="8" t="s">
        <v>54</v>
      </c>
      <c r="I261" s="82" t="s">
        <v>1346</v>
      </c>
      <c r="J261" s="8" t="s">
        <v>1009</v>
      </c>
      <c r="K261" s="14">
        <v>8</v>
      </c>
      <c r="L261" s="8" t="s">
        <v>1312</v>
      </c>
      <c r="M261" s="121" t="s">
        <v>1051</v>
      </c>
      <c r="N261" s="34" t="s">
        <v>1313</v>
      </c>
      <c r="O261" s="6">
        <v>44820</v>
      </c>
      <c r="P261" s="8">
        <v>2022</v>
      </c>
      <c r="Q261" s="6" t="s">
        <v>1644</v>
      </c>
      <c r="R261" s="6"/>
      <c r="S261" s="6"/>
      <c r="T261" s="6"/>
      <c r="U261" s="6">
        <v>45551</v>
      </c>
      <c r="V261" s="6"/>
      <c r="W261" s="6"/>
      <c r="X261" s="6">
        <v>46646</v>
      </c>
      <c r="Y261" s="6"/>
      <c r="Z261" s="6">
        <v>46646</v>
      </c>
      <c r="AA261" s="6">
        <v>45551</v>
      </c>
      <c r="AB261" s="6"/>
      <c r="AC261" s="6"/>
      <c r="AD261" s="6"/>
      <c r="AE261" s="153"/>
      <c r="AF261" s="153"/>
      <c r="AG261" s="156"/>
      <c r="AH261" s="155"/>
      <c r="AI261" s="33"/>
      <c r="AJ261" s="33"/>
      <c r="AK261" s="8"/>
      <c r="AL261" s="8" t="s">
        <v>199</v>
      </c>
      <c r="AM261" s="8"/>
    </row>
    <row r="262" spans="1:39" ht="28">
      <c r="A262" s="13">
        <v>255</v>
      </c>
      <c r="B262" s="8"/>
      <c r="C262" s="8" t="s">
        <v>1007</v>
      </c>
      <c r="D262" s="8" t="s">
        <v>1008</v>
      </c>
      <c r="E262" s="8" t="s">
        <v>1317</v>
      </c>
      <c r="F262" s="2" t="s">
        <v>227</v>
      </c>
      <c r="G262" s="2" t="s">
        <v>224</v>
      </c>
      <c r="H262" s="8" t="s">
        <v>54</v>
      </c>
      <c r="I262" s="82" t="s">
        <v>313</v>
      </c>
      <c r="J262" s="8" t="s">
        <v>1009</v>
      </c>
      <c r="K262" s="14">
        <v>2.5</v>
      </c>
      <c r="L262" s="8" t="s">
        <v>1318</v>
      </c>
      <c r="M262" s="121" t="s">
        <v>1319</v>
      </c>
      <c r="N262" s="34" t="s">
        <v>1320</v>
      </c>
      <c r="O262" s="6">
        <v>44897</v>
      </c>
      <c r="P262" s="8">
        <v>2022</v>
      </c>
      <c r="Q262" s="6" t="s">
        <v>1644</v>
      </c>
      <c r="R262" s="6"/>
      <c r="S262" s="6"/>
      <c r="T262" s="6"/>
      <c r="U262" s="6">
        <v>45628</v>
      </c>
      <c r="V262" s="6"/>
      <c r="W262" s="6"/>
      <c r="X262" s="6">
        <v>47089</v>
      </c>
      <c r="Y262" s="6"/>
      <c r="Z262" s="6">
        <v>46723</v>
      </c>
      <c r="AA262" s="6">
        <v>45628</v>
      </c>
      <c r="AB262" s="6"/>
      <c r="AC262" s="6"/>
      <c r="AD262" s="6"/>
      <c r="AE262" s="153"/>
      <c r="AF262" s="153"/>
      <c r="AG262" s="156"/>
      <c r="AH262" s="155"/>
      <c r="AI262" s="33"/>
      <c r="AJ262" s="33"/>
      <c r="AK262" s="8"/>
      <c r="AL262" s="8" t="s">
        <v>199</v>
      </c>
      <c r="AM262" s="8"/>
    </row>
    <row r="263" spans="1:39" ht="56">
      <c r="A263" s="13">
        <v>256</v>
      </c>
      <c r="B263" s="8"/>
      <c r="C263" s="8" t="s">
        <v>1007</v>
      </c>
      <c r="D263" s="8" t="s">
        <v>1008</v>
      </c>
      <c r="E263" s="61" t="s">
        <v>1053</v>
      </c>
      <c r="F263" s="2" t="s">
        <v>227</v>
      </c>
      <c r="G263" s="2" t="s">
        <v>224</v>
      </c>
      <c r="H263" s="8" t="s">
        <v>225</v>
      </c>
      <c r="I263" s="82" t="s">
        <v>1321</v>
      </c>
      <c r="J263" s="8" t="s">
        <v>1009</v>
      </c>
      <c r="K263" s="14">
        <v>6.8</v>
      </c>
      <c r="L263" s="8" t="s">
        <v>1054</v>
      </c>
      <c r="M263" s="8" t="s">
        <v>1011</v>
      </c>
      <c r="N263" s="34" t="s">
        <v>1055</v>
      </c>
      <c r="O263" s="6">
        <v>45041</v>
      </c>
      <c r="P263" s="8">
        <v>2023</v>
      </c>
      <c r="Q263" s="6" t="s">
        <v>1644</v>
      </c>
      <c r="R263" s="6"/>
      <c r="S263" s="6"/>
      <c r="T263" s="6"/>
      <c r="U263" s="6">
        <v>45772</v>
      </c>
      <c r="V263" s="6"/>
      <c r="W263" s="6">
        <v>47233</v>
      </c>
      <c r="X263" s="6"/>
      <c r="Y263" s="6"/>
      <c r="Z263" s="6">
        <v>46868</v>
      </c>
      <c r="AA263" s="6">
        <v>45772</v>
      </c>
      <c r="AB263" s="6"/>
      <c r="AC263" s="6"/>
      <c r="AD263" s="6"/>
      <c r="AE263" s="153"/>
      <c r="AF263" s="156"/>
      <c r="AG263" s="155"/>
      <c r="AH263" s="155"/>
      <c r="AI263" s="33"/>
      <c r="AJ263" s="33"/>
      <c r="AK263" s="8"/>
      <c r="AL263" s="4" t="s">
        <v>1638</v>
      </c>
      <c r="AM263" s="8"/>
    </row>
    <row r="264" spans="1:39" ht="30">
      <c r="A264" s="13">
        <v>257</v>
      </c>
      <c r="B264" s="8"/>
      <c r="C264" s="41" t="s">
        <v>1007</v>
      </c>
      <c r="D264" s="8" t="s">
        <v>1008</v>
      </c>
      <c r="E264" s="43" t="s">
        <v>1361</v>
      </c>
      <c r="F264" s="43" t="s">
        <v>1019</v>
      </c>
      <c r="G264" s="43" t="s">
        <v>224</v>
      </c>
      <c r="H264" s="43" t="s">
        <v>225</v>
      </c>
      <c r="I264" s="106" t="s">
        <v>228</v>
      </c>
      <c r="J264" s="8" t="s">
        <v>1362</v>
      </c>
      <c r="K264" s="42">
        <v>3</v>
      </c>
      <c r="L264" s="41" t="s">
        <v>1363</v>
      </c>
      <c r="M264" s="121" t="s">
        <v>1022</v>
      </c>
      <c r="N264" s="107" t="s">
        <v>1364</v>
      </c>
      <c r="O264" s="6">
        <v>45117</v>
      </c>
      <c r="P264" s="8">
        <v>2023</v>
      </c>
      <c r="Q264" s="6" t="s">
        <v>1644</v>
      </c>
      <c r="R264" s="6"/>
      <c r="S264" s="6"/>
      <c r="T264" s="6"/>
      <c r="U264" s="6">
        <v>45848</v>
      </c>
      <c r="V264" s="6"/>
      <c r="W264" s="6">
        <v>47309</v>
      </c>
      <c r="X264" s="6"/>
      <c r="Y264" s="6"/>
      <c r="Z264" s="6">
        <v>46944</v>
      </c>
      <c r="AA264" s="6">
        <v>45848</v>
      </c>
      <c r="AB264" s="6"/>
      <c r="AC264" s="6"/>
      <c r="AD264" s="6"/>
      <c r="AE264" s="153"/>
      <c r="AF264" s="153"/>
      <c r="AG264" s="156"/>
      <c r="AH264" s="155"/>
      <c r="AI264" s="33"/>
      <c r="AJ264" s="33"/>
      <c r="AK264" s="8"/>
      <c r="AL264" s="4" t="s">
        <v>1638</v>
      </c>
      <c r="AM264" s="8"/>
    </row>
    <row r="265" spans="1:39" ht="30">
      <c r="A265" s="13">
        <v>258</v>
      </c>
      <c r="B265" s="8" t="s">
        <v>815</v>
      </c>
      <c r="C265" s="13" t="s">
        <v>1016</v>
      </c>
      <c r="D265" s="13" t="s">
        <v>1017</v>
      </c>
      <c r="E265" s="124" t="s">
        <v>1365</v>
      </c>
      <c r="F265" s="43" t="s">
        <v>1366</v>
      </c>
      <c r="G265" s="43" t="s">
        <v>224</v>
      </c>
      <c r="H265" s="43" t="s">
        <v>225</v>
      </c>
      <c r="I265" s="82" t="s">
        <v>310</v>
      </c>
      <c r="J265" s="8" t="s">
        <v>1025</v>
      </c>
      <c r="K265" s="125">
        <v>5</v>
      </c>
      <c r="L265" s="126" t="s">
        <v>1367</v>
      </c>
      <c r="M265" s="121" t="s">
        <v>1022</v>
      </c>
      <c r="N265" s="107" t="s">
        <v>1368</v>
      </c>
      <c r="O265" s="6">
        <v>45245</v>
      </c>
      <c r="P265" s="8">
        <v>2023</v>
      </c>
      <c r="Q265" s="6" t="s">
        <v>1644</v>
      </c>
      <c r="R265" s="6"/>
      <c r="S265" s="6"/>
      <c r="T265" s="6"/>
      <c r="U265" s="6">
        <v>47437</v>
      </c>
      <c r="V265" s="6"/>
      <c r="W265" s="6"/>
      <c r="X265" s="6"/>
      <c r="Y265" s="6"/>
      <c r="Z265" s="6">
        <v>47072</v>
      </c>
      <c r="AA265" s="6">
        <v>45976</v>
      </c>
      <c r="AB265" s="6">
        <v>45611</v>
      </c>
      <c r="AC265" s="6"/>
      <c r="AD265" s="6"/>
      <c r="AE265" s="153"/>
      <c r="AF265" s="153"/>
      <c r="AG265" s="156"/>
      <c r="AH265" s="155"/>
      <c r="AI265" s="33"/>
      <c r="AJ265" s="33"/>
      <c r="AK265" s="8"/>
      <c r="AL265" s="4" t="s">
        <v>1638</v>
      </c>
      <c r="AM265" s="8"/>
    </row>
    <row r="266" spans="1:39" ht="30">
      <c r="A266" s="13">
        <v>259</v>
      </c>
      <c r="B266" s="8" t="s">
        <v>815</v>
      </c>
      <c r="C266" s="13" t="s">
        <v>1016</v>
      </c>
      <c r="D266" s="13" t="s">
        <v>1017</v>
      </c>
      <c r="E266" s="43" t="s">
        <v>1369</v>
      </c>
      <c r="F266" s="43" t="s">
        <v>1370</v>
      </c>
      <c r="G266" s="43" t="s">
        <v>224</v>
      </c>
      <c r="H266" s="43" t="s">
        <v>225</v>
      </c>
      <c r="I266" s="82" t="s">
        <v>310</v>
      </c>
      <c r="J266" s="122" t="s">
        <v>1025</v>
      </c>
      <c r="K266" s="42">
        <v>5</v>
      </c>
      <c r="L266" s="41" t="s">
        <v>1371</v>
      </c>
      <c r="M266" s="1" t="s">
        <v>1022</v>
      </c>
      <c r="N266" s="107" t="s">
        <v>1372</v>
      </c>
      <c r="O266" s="6">
        <v>45224</v>
      </c>
      <c r="P266" s="8">
        <v>2023</v>
      </c>
      <c r="Q266" s="6" t="s">
        <v>1644</v>
      </c>
      <c r="R266" s="6"/>
      <c r="S266" s="6"/>
      <c r="T266" s="6"/>
      <c r="U266" s="6">
        <v>46685</v>
      </c>
      <c r="V266" s="6"/>
      <c r="W266" s="6">
        <v>47416</v>
      </c>
      <c r="X266" s="6"/>
      <c r="Y266" s="6"/>
      <c r="Z266" s="6">
        <v>47051</v>
      </c>
      <c r="AA266" s="6">
        <v>45955</v>
      </c>
      <c r="AB266" s="6">
        <v>45590</v>
      </c>
      <c r="AC266" s="6"/>
      <c r="AD266" s="6"/>
      <c r="AE266" s="153"/>
      <c r="AF266" s="153"/>
      <c r="AG266" s="156"/>
      <c r="AH266" s="155"/>
      <c r="AI266" s="33"/>
      <c r="AJ266" s="33"/>
      <c r="AK266" s="8"/>
      <c r="AL266" s="4" t="s">
        <v>1638</v>
      </c>
      <c r="AM266" s="8"/>
    </row>
    <row r="267" spans="1:39" ht="56">
      <c r="A267" s="13">
        <v>260</v>
      </c>
      <c r="B267" s="13"/>
      <c r="C267" s="13" t="s">
        <v>1016</v>
      </c>
      <c r="D267" s="13" t="s">
        <v>1017</v>
      </c>
      <c r="E267" s="13" t="s">
        <v>1373</v>
      </c>
      <c r="F267" s="43" t="s">
        <v>1019</v>
      </c>
      <c r="G267" s="43" t="s">
        <v>224</v>
      </c>
      <c r="H267" s="127" t="s">
        <v>28</v>
      </c>
      <c r="I267" s="90" t="s">
        <v>1374</v>
      </c>
      <c r="J267" s="41" t="s">
        <v>1025</v>
      </c>
      <c r="K267" s="42">
        <v>4.5960000000000001</v>
      </c>
      <c r="L267" s="41" t="s">
        <v>1375</v>
      </c>
      <c r="M267" s="1" t="s">
        <v>1022</v>
      </c>
      <c r="N267" s="34" t="s">
        <v>1376</v>
      </c>
      <c r="O267" s="6">
        <v>45215</v>
      </c>
      <c r="P267" s="8">
        <v>2023</v>
      </c>
      <c r="Q267" s="6" t="s">
        <v>1644</v>
      </c>
      <c r="R267" s="6"/>
      <c r="S267" s="6"/>
      <c r="T267" s="6"/>
      <c r="U267" s="6">
        <v>46676</v>
      </c>
      <c r="V267" s="6"/>
      <c r="W267" s="6"/>
      <c r="X267" s="6"/>
      <c r="Y267" s="6"/>
      <c r="Z267" s="6">
        <v>47042</v>
      </c>
      <c r="AA267" s="6">
        <v>45946</v>
      </c>
      <c r="AB267" s="6">
        <v>45581</v>
      </c>
      <c r="AC267" s="6"/>
      <c r="AD267" s="6"/>
      <c r="AE267" s="153"/>
      <c r="AF267" s="153"/>
      <c r="AG267" s="156"/>
      <c r="AH267" s="155"/>
      <c r="AI267" s="33"/>
      <c r="AJ267" s="33"/>
      <c r="AK267" s="8"/>
      <c r="AL267" s="4" t="s">
        <v>85</v>
      </c>
      <c r="AM267" s="8"/>
    </row>
    <row r="268" spans="1:39" ht="28">
      <c r="A268" s="13">
        <v>261</v>
      </c>
      <c r="B268" s="13"/>
      <c r="C268" s="13" t="s">
        <v>1007</v>
      </c>
      <c r="D268" s="13" t="s">
        <v>1008</v>
      </c>
      <c r="E268" s="13" t="s">
        <v>1377</v>
      </c>
      <c r="F268" s="43" t="s">
        <v>1366</v>
      </c>
      <c r="G268" s="43" t="s">
        <v>224</v>
      </c>
      <c r="H268" s="127" t="s">
        <v>28</v>
      </c>
      <c r="I268" s="90" t="s">
        <v>1322</v>
      </c>
      <c r="J268" s="122" t="s">
        <v>1025</v>
      </c>
      <c r="K268" s="42">
        <v>1.7</v>
      </c>
      <c r="L268" s="41" t="s">
        <v>1378</v>
      </c>
      <c r="M268" s="1" t="s">
        <v>1022</v>
      </c>
      <c r="N268" s="34" t="s">
        <v>1379</v>
      </c>
      <c r="O268" s="6">
        <v>45219</v>
      </c>
      <c r="P268" s="8">
        <v>2023</v>
      </c>
      <c r="Q268" s="6" t="s">
        <v>1644</v>
      </c>
      <c r="R268" s="6"/>
      <c r="S268" s="6"/>
      <c r="T268" s="6"/>
      <c r="U268" s="6">
        <v>46680</v>
      </c>
      <c r="V268" s="6"/>
      <c r="W268" s="6">
        <v>47411</v>
      </c>
      <c r="X268" s="6"/>
      <c r="Y268" s="6"/>
      <c r="Z268" s="6">
        <v>47046</v>
      </c>
      <c r="AA268" s="6">
        <v>45950</v>
      </c>
      <c r="AB268" s="6">
        <v>45402</v>
      </c>
      <c r="AC268" s="6"/>
      <c r="AD268" s="6"/>
      <c r="AE268" s="153"/>
      <c r="AF268" s="153"/>
      <c r="AG268" s="156"/>
      <c r="AH268" s="155"/>
      <c r="AI268" s="33"/>
      <c r="AJ268" s="33"/>
      <c r="AK268" s="8"/>
      <c r="AL268" s="4" t="s">
        <v>85</v>
      </c>
      <c r="AM268" s="8"/>
    </row>
    <row r="269" spans="1:39" ht="28">
      <c r="A269" s="13">
        <v>262</v>
      </c>
      <c r="B269" s="13"/>
      <c r="C269" s="41" t="s">
        <v>1007</v>
      </c>
      <c r="D269" s="13" t="s">
        <v>1017</v>
      </c>
      <c r="E269" s="13" t="s">
        <v>1383</v>
      </c>
      <c r="F269" s="43" t="s">
        <v>1019</v>
      </c>
      <c r="G269" s="43" t="s">
        <v>224</v>
      </c>
      <c r="H269" s="8" t="s">
        <v>29</v>
      </c>
      <c r="I269" s="82" t="s">
        <v>303</v>
      </c>
      <c r="J269" s="128" t="s">
        <v>1362</v>
      </c>
      <c r="K269" s="14">
        <v>8.3390000000000004</v>
      </c>
      <c r="L269" s="8" t="s">
        <v>1384</v>
      </c>
      <c r="M269" s="1" t="s">
        <v>1022</v>
      </c>
      <c r="N269" s="34" t="s">
        <v>1385</v>
      </c>
      <c r="O269" s="6">
        <v>45161</v>
      </c>
      <c r="P269" s="8">
        <v>2023</v>
      </c>
      <c r="Q269" s="6" t="s">
        <v>1644</v>
      </c>
      <c r="R269" s="6"/>
      <c r="S269" s="6"/>
      <c r="T269" s="6"/>
      <c r="U269" s="6">
        <v>45892</v>
      </c>
      <c r="V269" s="6"/>
      <c r="W269" s="6">
        <v>47353</v>
      </c>
      <c r="X269" s="6"/>
      <c r="Y269" s="6"/>
      <c r="Z269" s="6">
        <v>46988</v>
      </c>
      <c r="AA269" s="6">
        <v>45892</v>
      </c>
      <c r="AB269" s="6"/>
      <c r="AC269" s="6"/>
      <c r="AD269" s="6"/>
      <c r="AE269" s="153"/>
      <c r="AF269" s="153"/>
      <c r="AG269" s="156"/>
      <c r="AH269" s="155"/>
      <c r="AI269" s="33"/>
      <c r="AJ269" s="33"/>
      <c r="AK269" s="8"/>
      <c r="AL269" s="4" t="s">
        <v>179</v>
      </c>
      <c r="AM269" s="8"/>
    </row>
    <row r="270" spans="1:39" ht="56">
      <c r="A270" s="13">
        <v>263</v>
      </c>
      <c r="B270" s="13"/>
      <c r="C270" s="13" t="s">
        <v>1016</v>
      </c>
      <c r="D270" s="13" t="s">
        <v>1017</v>
      </c>
      <c r="E270" s="13" t="s">
        <v>1386</v>
      </c>
      <c r="F270" s="43" t="s">
        <v>1019</v>
      </c>
      <c r="G270" s="43" t="s">
        <v>224</v>
      </c>
      <c r="H270" s="8" t="s">
        <v>29</v>
      </c>
      <c r="I270" s="82" t="s">
        <v>275</v>
      </c>
      <c r="J270" s="41" t="s">
        <v>1025</v>
      </c>
      <c r="K270" s="14">
        <v>3.4000000000000004</v>
      </c>
      <c r="L270" s="129" t="s">
        <v>1387</v>
      </c>
      <c r="M270" s="1" t="s">
        <v>1022</v>
      </c>
      <c r="N270" s="34" t="s">
        <v>1388</v>
      </c>
      <c r="O270" s="6">
        <v>45182</v>
      </c>
      <c r="P270" s="8">
        <v>2023</v>
      </c>
      <c r="Q270" s="6" t="s">
        <v>1644</v>
      </c>
      <c r="R270" s="6"/>
      <c r="S270" s="6"/>
      <c r="T270" s="6"/>
      <c r="U270" s="6">
        <v>46643</v>
      </c>
      <c r="V270" s="6"/>
      <c r="W270" s="6">
        <v>47374</v>
      </c>
      <c r="X270" s="6"/>
      <c r="Y270" s="6"/>
      <c r="Z270" s="6">
        <v>47009</v>
      </c>
      <c r="AA270" s="6">
        <v>45913</v>
      </c>
      <c r="AB270" s="6">
        <v>45548</v>
      </c>
      <c r="AC270" s="6"/>
      <c r="AD270" s="6"/>
      <c r="AE270" s="153"/>
      <c r="AF270" s="153"/>
      <c r="AG270" s="156"/>
      <c r="AH270" s="155"/>
      <c r="AI270" s="33"/>
      <c r="AJ270" s="33"/>
      <c r="AK270" s="8"/>
      <c r="AL270" s="4" t="s">
        <v>179</v>
      </c>
      <c r="AM270" s="8"/>
    </row>
    <row r="271" spans="1:39" ht="28">
      <c r="A271" s="13">
        <v>264</v>
      </c>
      <c r="B271" s="13"/>
      <c r="C271" s="13" t="s">
        <v>1016</v>
      </c>
      <c r="D271" s="13" t="s">
        <v>1017</v>
      </c>
      <c r="E271" s="13" t="s">
        <v>1380</v>
      </c>
      <c r="F271" s="43" t="s">
        <v>1019</v>
      </c>
      <c r="G271" s="43" t="s">
        <v>224</v>
      </c>
      <c r="H271" s="8" t="s">
        <v>29</v>
      </c>
      <c r="I271" s="82" t="s">
        <v>157</v>
      </c>
      <c r="J271" s="122" t="s">
        <v>1025</v>
      </c>
      <c r="K271" s="14">
        <v>4</v>
      </c>
      <c r="L271" s="8" t="s">
        <v>1381</v>
      </c>
      <c r="M271" s="1" t="s">
        <v>1022</v>
      </c>
      <c r="N271" s="34" t="s">
        <v>1382</v>
      </c>
      <c r="O271" s="6">
        <v>45188</v>
      </c>
      <c r="P271" s="8">
        <v>2023</v>
      </c>
      <c r="Q271" s="6" t="s">
        <v>1644</v>
      </c>
      <c r="R271" s="6"/>
      <c r="S271" s="6"/>
      <c r="T271" s="6"/>
      <c r="U271" s="6">
        <v>46649</v>
      </c>
      <c r="V271" s="6"/>
      <c r="W271" s="6"/>
      <c r="X271" s="6"/>
      <c r="Y271" s="6"/>
      <c r="Z271" s="6">
        <v>47015</v>
      </c>
      <c r="AA271" s="6">
        <v>45919</v>
      </c>
      <c r="AB271" s="6">
        <v>45554</v>
      </c>
      <c r="AC271" s="6"/>
      <c r="AD271" s="6"/>
      <c r="AE271" s="153"/>
      <c r="AF271" s="153"/>
      <c r="AG271" s="156"/>
      <c r="AH271" s="155"/>
      <c r="AI271" s="33"/>
      <c r="AJ271" s="33"/>
      <c r="AK271" s="8"/>
      <c r="AL271" s="4" t="s">
        <v>179</v>
      </c>
      <c r="AM271" s="8"/>
    </row>
    <row r="272" spans="1:39" ht="42">
      <c r="A272" s="13">
        <v>265</v>
      </c>
      <c r="B272" s="13"/>
      <c r="C272" s="13" t="s">
        <v>1007</v>
      </c>
      <c r="D272" s="13" t="s">
        <v>1017</v>
      </c>
      <c r="E272" s="13" t="s">
        <v>1389</v>
      </c>
      <c r="F272" s="43" t="s">
        <v>1019</v>
      </c>
      <c r="G272" s="43" t="s">
        <v>224</v>
      </c>
      <c r="H272" s="8" t="s">
        <v>5</v>
      </c>
      <c r="I272" s="82" t="s">
        <v>276</v>
      </c>
      <c r="J272" s="129" t="s">
        <v>1362</v>
      </c>
      <c r="K272" s="14">
        <v>2.5</v>
      </c>
      <c r="L272" s="8" t="s">
        <v>1390</v>
      </c>
      <c r="M272" s="1" t="s">
        <v>1391</v>
      </c>
      <c r="N272" s="107" t="s">
        <v>1392</v>
      </c>
      <c r="O272" s="6">
        <v>45118</v>
      </c>
      <c r="P272" s="8">
        <v>2023</v>
      </c>
      <c r="Q272" s="6" t="s">
        <v>1644</v>
      </c>
      <c r="R272" s="6"/>
      <c r="S272" s="6"/>
      <c r="T272" s="6"/>
      <c r="U272" s="6">
        <v>45849</v>
      </c>
      <c r="V272" s="6"/>
      <c r="W272" s="6"/>
      <c r="X272" s="6"/>
      <c r="Y272" s="6"/>
      <c r="Z272" s="6">
        <v>46945</v>
      </c>
      <c r="AA272" s="6">
        <v>45849</v>
      </c>
      <c r="AB272" s="6"/>
      <c r="AC272" s="6"/>
      <c r="AD272" s="6"/>
      <c r="AE272" s="153"/>
      <c r="AF272" s="153"/>
      <c r="AG272" s="156"/>
      <c r="AH272" s="155"/>
      <c r="AI272" s="33"/>
      <c r="AJ272" s="33"/>
      <c r="AK272" s="8"/>
      <c r="AL272" s="8" t="s">
        <v>1639</v>
      </c>
      <c r="AM272" s="8"/>
    </row>
    <row r="273" spans="1:39" ht="84">
      <c r="A273" s="13">
        <v>266</v>
      </c>
      <c r="B273" s="8"/>
      <c r="C273" s="41" t="s">
        <v>1007</v>
      </c>
      <c r="D273" s="13" t="s">
        <v>1017</v>
      </c>
      <c r="E273" s="13" t="s">
        <v>1393</v>
      </c>
      <c r="F273" s="43" t="s">
        <v>1019</v>
      </c>
      <c r="G273" s="43" t="s">
        <v>224</v>
      </c>
      <c r="H273" s="8" t="s">
        <v>5</v>
      </c>
      <c r="I273" s="82" t="s">
        <v>263</v>
      </c>
      <c r="J273" s="8" t="s">
        <v>1362</v>
      </c>
      <c r="K273" s="14">
        <v>7</v>
      </c>
      <c r="L273" s="8" t="s">
        <v>1394</v>
      </c>
      <c r="M273" s="1" t="s">
        <v>1391</v>
      </c>
      <c r="N273" s="107" t="s">
        <v>1395</v>
      </c>
      <c r="O273" s="6">
        <v>45188</v>
      </c>
      <c r="P273" s="8">
        <v>2023</v>
      </c>
      <c r="Q273" s="6" t="s">
        <v>1644</v>
      </c>
      <c r="R273" s="6"/>
      <c r="S273" s="6"/>
      <c r="T273" s="6"/>
      <c r="U273" s="6">
        <v>45919</v>
      </c>
      <c r="V273" s="6"/>
      <c r="W273" s="6">
        <v>47380</v>
      </c>
      <c r="X273" s="6"/>
      <c r="Y273" s="6"/>
      <c r="Z273" s="6">
        <v>47015</v>
      </c>
      <c r="AA273" s="6">
        <v>45919</v>
      </c>
      <c r="AB273" s="6"/>
      <c r="AC273" s="6"/>
      <c r="AD273" s="6"/>
      <c r="AE273" s="153"/>
      <c r="AF273" s="153"/>
      <c r="AG273" s="156"/>
      <c r="AH273" s="155"/>
      <c r="AI273" s="33"/>
      <c r="AJ273" s="33"/>
      <c r="AK273" s="8"/>
      <c r="AL273" s="8" t="s">
        <v>1639</v>
      </c>
      <c r="AM273" s="8"/>
    </row>
    <row r="274" spans="1:39" ht="42">
      <c r="A274" s="13">
        <v>267</v>
      </c>
      <c r="B274" s="8"/>
      <c r="C274" s="41" t="s">
        <v>1007</v>
      </c>
      <c r="D274" s="13" t="s">
        <v>1008</v>
      </c>
      <c r="E274" s="124" t="s">
        <v>1396</v>
      </c>
      <c r="F274" s="43" t="s">
        <v>1366</v>
      </c>
      <c r="G274" s="43" t="s">
        <v>224</v>
      </c>
      <c r="H274" s="8" t="s">
        <v>5</v>
      </c>
      <c r="I274" s="82" t="s">
        <v>1397</v>
      </c>
      <c r="J274" s="8" t="s">
        <v>1362</v>
      </c>
      <c r="K274" s="14">
        <v>8.1329999999999991</v>
      </c>
      <c r="L274" s="126" t="s">
        <v>1398</v>
      </c>
      <c r="M274" s="1" t="s">
        <v>1084</v>
      </c>
      <c r="N274" s="107" t="s">
        <v>1399</v>
      </c>
      <c r="O274" s="6">
        <v>45253</v>
      </c>
      <c r="P274" s="8">
        <v>2023</v>
      </c>
      <c r="Q274" s="6" t="s">
        <v>1644</v>
      </c>
      <c r="R274" s="6"/>
      <c r="S274" s="6"/>
      <c r="T274" s="6"/>
      <c r="U274" s="6">
        <v>45984</v>
      </c>
      <c r="V274" s="6"/>
      <c r="W274" s="6"/>
      <c r="X274" s="6">
        <v>45984</v>
      </c>
      <c r="Y274" s="6"/>
      <c r="Z274" s="6">
        <v>47080</v>
      </c>
      <c r="AA274" s="6">
        <v>45984</v>
      </c>
      <c r="AB274" s="6"/>
      <c r="AC274" s="6"/>
      <c r="AD274" s="6"/>
      <c r="AE274" s="153"/>
      <c r="AF274" s="153"/>
      <c r="AG274" s="156"/>
      <c r="AH274" s="155"/>
      <c r="AI274" s="33"/>
      <c r="AJ274" s="33"/>
      <c r="AK274" s="8"/>
      <c r="AL274" s="8" t="s">
        <v>1639</v>
      </c>
      <c r="AM274" s="8"/>
    </row>
    <row r="275" spans="1:39" ht="28">
      <c r="A275" s="13">
        <v>268</v>
      </c>
      <c r="B275" s="13"/>
      <c r="C275" s="13" t="s">
        <v>1007</v>
      </c>
      <c r="D275" s="8" t="s">
        <v>1008</v>
      </c>
      <c r="E275" s="13" t="s">
        <v>1400</v>
      </c>
      <c r="F275" s="43" t="s">
        <v>1019</v>
      </c>
      <c r="G275" s="43" t="s">
        <v>224</v>
      </c>
      <c r="H275" s="8" t="s">
        <v>6</v>
      </c>
      <c r="I275" s="82" t="s">
        <v>235</v>
      </c>
      <c r="J275" s="8" t="s">
        <v>1362</v>
      </c>
      <c r="K275" s="14">
        <v>7.6520000000000001</v>
      </c>
      <c r="L275" s="8" t="s">
        <v>1401</v>
      </c>
      <c r="M275" s="1" t="s">
        <v>1071</v>
      </c>
      <c r="N275" s="34" t="s">
        <v>1402</v>
      </c>
      <c r="O275" s="6">
        <v>45156</v>
      </c>
      <c r="P275" s="8">
        <v>2023</v>
      </c>
      <c r="Q275" s="6" t="s">
        <v>1644</v>
      </c>
      <c r="R275" s="6"/>
      <c r="S275" s="6"/>
      <c r="T275" s="6"/>
      <c r="U275" s="6">
        <v>45887</v>
      </c>
      <c r="V275" s="6"/>
      <c r="W275" s="6"/>
      <c r="X275" s="6"/>
      <c r="Y275" s="6"/>
      <c r="Z275" s="6">
        <v>46983</v>
      </c>
      <c r="AA275" s="6">
        <v>45887</v>
      </c>
      <c r="AB275" s="6"/>
      <c r="AC275" s="6"/>
      <c r="AD275" s="6"/>
      <c r="AE275" s="153"/>
      <c r="AF275" s="153"/>
      <c r="AG275" s="156"/>
      <c r="AH275" s="155"/>
      <c r="AI275" s="33"/>
      <c r="AJ275" s="33"/>
      <c r="AK275" s="8"/>
      <c r="AL275" s="8" t="s">
        <v>1639</v>
      </c>
      <c r="AM275" s="8"/>
    </row>
    <row r="276" spans="1:39" ht="28">
      <c r="A276" s="13">
        <v>269</v>
      </c>
      <c r="B276" s="13"/>
      <c r="C276" s="41" t="s">
        <v>1007</v>
      </c>
      <c r="D276" s="8" t="s">
        <v>1008</v>
      </c>
      <c r="E276" s="13" t="s">
        <v>1079</v>
      </c>
      <c r="F276" s="43" t="s">
        <v>1403</v>
      </c>
      <c r="G276" s="43" t="s">
        <v>224</v>
      </c>
      <c r="H276" s="8" t="s">
        <v>6</v>
      </c>
      <c r="I276" s="82" t="s">
        <v>1623</v>
      </c>
      <c r="J276" s="8" t="s">
        <v>1362</v>
      </c>
      <c r="K276" s="14">
        <v>6</v>
      </c>
      <c r="L276" s="8" t="s">
        <v>1080</v>
      </c>
      <c r="M276" s="8" t="s">
        <v>1078</v>
      </c>
      <c r="N276" s="8" t="s">
        <v>1081</v>
      </c>
      <c r="O276" s="6">
        <v>45197</v>
      </c>
      <c r="P276" s="8">
        <v>2023</v>
      </c>
      <c r="Q276" s="6" t="s">
        <v>1644</v>
      </c>
      <c r="R276" s="6"/>
      <c r="S276" s="6"/>
      <c r="T276" s="6"/>
      <c r="U276" s="6">
        <v>45928</v>
      </c>
      <c r="V276" s="6"/>
      <c r="W276" s="6"/>
      <c r="X276" s="6"/>
      <c r="Y276" s="6"/>
      <c r="Z276" s="6">
        <v>47024</v>
      </c>
      <c r="AA276" s="6">
        <v>45928</v>
      </c>
      <c r="AB276" s="6"/>
      <c r="AC276" s="6"/>
      <c r="AD276" s="6"/>
      <c r="AE276" s="153"/>
      <c r="AF276" s="153"/>
      <c r="AG276" s="156"/>
      <c r="AH276" s="155"/>
      <c r="AI276" s="33"/>
      <c r="AJ276" s="33"/>
      <c r="AK276" s="8"/>
      <c r="AL276" s="8" t="s">
        <v>1639</v>
      </c>
      <c r="AM276" s="8"/>
    </row>
    <row r="277" spans="1:39" ht="30">
      <c r="A277" s="13">
        <v>270</v>
      </c>
      <c r="B277" s="13"/>
      <c r="C277" s="41" t="s">
        <v>1073</v>
      </c>
      <c r="D277" s="8" t="s">
        <v>1008</v>
      </c>
      <c r="E277" s="13" t="s">
        <v>1404</v>
      </c>
      <c r="F277" s="43" t="s">
        <v>1403</v>
      </c>
      <c r="G277" s="43" t="s">
        <v>224</v>
      </c>
      <c r="H277" s="8" t="s">
        <v>6</v>
      </c>
      <c r="I277" s="82" t="s">
        <v>1622</v>
      </c>
      <c r="J277" s="8" t="s">
        <v>1362</v>
      </c>
      <c r="K277" s="14">
        <v>1</v>
      </c>
      <c r="L277" s="108" t="s">
        <v>1077</v>
      </c>
      <c r="M277" s="8" t="s">
        <v>1078</v>
      </c>
      <c r="N277" s="8" t="s">
        <v>1405</v>
      </c>
      <c r="O277" s="6">
        <v>45197</v>
      </c>
      <c r="P277" s="8">
        <v>2023</v>
      </c>
      <c r="Q277" s="6" t="s">
        <v>1644</v>
      </c>
      <c r="R277" s="6"/>
      <c r="S277" s="6"/>
      <c r="T277" s="6"/>
      <c r="U277" s="6">
        <v>45928</v>
      </c>
      <c r="V277" s="6"/>
      <c r="W277" s="6"/>
      <c r="X277" s="6"/>
      <c r="Y277" s="6"/>
      <c r="Z277" s="6">
        <v>47024</v>
      </c>
      <c r="AA277" s="6">
        <v>45928</v>
      </c>
      <c r="AB277" s="6"/>
      <c r="AC277" s="6"/>
      <c r="AD277" s="6"/>
      <c r="AE277" s="153"/>
      <c r="AF277" s="153"/>
      <c r="AG277" s="156"/>
      <c r="AH277" s="155"/>
      <c r="AI277" s="33"/>
      <c r="AJ277" s="33"/>
      <c r="AK277" s="8"/>
      <c r="AL277" s="8" t="s">
        <v>1639</v>
      </c>
      <c r="AM277" s="8"/>
    </row>
    <row r="278" spans="1:39" ht="28">
      <c r="A278" s="13">
        <v>271</v>
      </c>
      <c r="B278" s="13"/>
      <c r="C278" s="13" t="s">
        <v>1007</v>
      </c>
      <c r="D278" s="13" t="s">
        <v>1017</v>
      </c>
      <c r="E278" s="13" t="s">
        <v>1406</v>
      </c>
      <c r="F278" s="43" t="s">
        <v>1019</v>
      </c>
      <c r="G278" s="43" t="s">
        <v>224</v>
      </c>
      <c r="H278" s="8" t="s">
        <v>6</v>
      </c>
      <c r="I278" s="82" t="s">
        <v>276</v>
      </c>
      <c r="J278" s="8" t="s">
        <v>1025</v>
      </c>
      <c r="K278" s="14">
        <v>7</v>
      </c>
      <c r="L278" s="8" t="s">
        <v>1407</v>
      </c>
      <c r="M278" s="1" t="s">
        <v>1071</v>
      </c>
      <c r="N278" s="34" t="s">
        <v>1408</v>
      </c>
      <c r="O278" s="6">
        <v>45218</v>
      </c>
      <c r="P278" s="8">
        <v>2023</v>
      </c>
      <c r="Q278" s="6" t="s">
        <v>1644</v>
      </c>
      <c r="R278" s="6"/>
      <c r="S278" s="6"/>
      <c r="T278" s="6"/>
      <c r="U278" s="6">
        <v>46679</v>
      </c>
      <c r="V278" s="6"/>
      <c r="W278" s="6"/>
      <c r="X278" s="6"/>
      <c r="Y278" s="6"/>
      <c r="Z278" s="6">
        <v>47045</v>
      </c>
      <c r="AA278" s="6">
        <v>45949</v>
      </c>
      <c r="AB278" s="6">
        <v>45584</v>
      </c>
      <c r="AC278" s="6"/>
      <c r="AD278" s="6"/>
      <c r="AE278" s="153"/>
      <c r="AF278" s="153"/>
      <c r="AG278" s="156"/>
      <c r="AH278" s="155"/>
      <c r="AI278" s="33"/>
      <c r="AJ278" s="33"/>
      <c r="AK278" s="8"/>
      <c r="AL278" s="8" t="s">
        <v>1639</v>
      </c>
      <c r="AM278" s="8"/>
    </row>
    <row r="279" spans="1:39" ht="28">
      <c r="A279" s="13">
        <v>272</v>
      </c>
      <c r="B279" s="13"/>
      <c r="C279" s="13" t="s">
        <v>1007</v>
      </c>
      <c r="D279" s="8" t="s">
        <v>1008</v>
      </c>
      <c r="E279" s="13" t="s">
        <v>1416</v>
      </c>
      <c r="F279" s="43" t="s">
        <v>227</v>
      </c>
      <c r="G279" s="43" t="s">
        <v>224</v>
      </c>
      <c r="H279" s="8" t="s">
        <v>30</v>
      </c>
      <c r="I279" s="82" t="s">
        <v>105</v>
      </c>
      <c r="J279" s="8" t="s">
        <v>1362</v>
      </c>
      <c r="K279" s="14">
        <v>1.67</v>
      </c>
      <c r="L279" s="8" t="s">
        <v>1417</v>
      </c>
      <c r="M279" s="1" t="s">
        <v>1127</v>
      </c>
      <c r="N279" s="34" t="s">
        <v>1418</v>
      </c>
      <c r="O279" s="6">
        <v>45086</v>
      </c>
      <c r="P279" s="8">
        <v>2023</v>
      </c>
      <c r="Q279" s="6" t="s">
        <v>1644</v>
      </c>
      <c r="R279" s="6"/>
      <c r="S279" s="6"/>
      <c r="T279" s="6"/>
      <c r="U279" s="6">
        <v>45817</v>
      </c>
      <c r="V279" s="6"/>
      <c r="W279" s="6"/>
      <c r="X279" s="6"/>
      <c r="Y279" s="6"/>
      <c r="Z279" s="6">
        <v>46913</v>
      </c>
      <c r="AA279" s="6">
        <v>45817</v>
      </c>
      <c r="AB279" s="6"/>
      <c r="AC279" s="6"/>
      <c r="AD279" s="6"/>
      <c r="AE279" s="153"/>
      <c r="AF279" s="153"/>
      <c r="AG279" s="156"/>
      <c r="AH279" s="155"/>
      <c r="AI279" s="33"/>
      <c r="AJ279" s="33"/>
      <c r="AK279" s="8"/>
      <c r="AL279" s="8" t="s">
        <v>1640</v>
      </c>
      <c r="AM279" s="8"/>
    </row>
    <row r="280" spans="1:39" ht="28">
      <c r="A280" s="13">
        <v>273</v>
      </c>
      <c r="B280" s="13"/>
      <c r="C280" s="13" t="s">
        <v>1007</v>
      </c>
      <c r="D280" s="13" t="s">
        <v>1017</v>
      </c>
      <c r="E280" s="13" t="s">
        <v>1419</v>
      </c>
      <c r="F280" s="43" t="s">
        <v>1019</v>
      </c>
      <c r="G280" s="43" t="s">
        <v>224</v>
      </c>
      <c r="H280" s="8" t="s">
        <v>30</v>
      </c>
      <c r="I280" s="82" t="s">
        <v>238</v>
      </c>
      <c r="J280" s="41" t="s">
        <v>1025</v>
      </c>
      <c r="K280" s="14">
        <v>2</v>
      </c>
      <c r="L280" s="8" t="s">
        <v>1420</v>
      </c>
      <c r="M280" s="1" t="s">
        <v>1421</v>
      </c>
      <c r="N280" s="34" t="s">
        <v>1422</v>
      </c>
      <c r="O280" s="6">
        <v>45180</v>
      </c>
      <c r="P280" s="8">
        <v>2023</v>
      </c>
      <c r="Q280" s="6" t="s">
        <v>1644</v>
      </c>
      <c r="R280" s="6"/>
      <c r="S280" s="6"/>
      <c r="T280" s="6"/>
      <c r="U280" s="6">
        <v>46641</v>
      </c>
      <c r="V280" s="6"/>
      <c r="W280" s="6">
        <v>47372</v>
      </c>
      <c r="X280" s="6"/>
      <c r="Y280" s="6"/>
      <c r="Z280" s="6">
        <v>48833</v>
      </c>
      <c r="AA280" s="6">
        <v>45911</v>
      </c>
      <c r="AB280" s="6">
        <v>45546</v>
      </c>
      <c r="AC280" s="6"/>
      <c r="AD280" s="6"/>
      <c r="AE280" s="153"/>
      <c r="AF280" s="153"/>
      <c r="AG280" s="156"/>
      <c r="AH280" s="155"/>
      <c r="AI280" s="33"/>
      <c r="AJ280" s="33"/>
      <c r="AK280" s="8"/>
      <c r="AL280" s="8" t="s">
        <v>1640</v>
      </c>
      <c r="AM280" s="8"/>
    </row>
    <row r="281" spans="1:39" ht="28">
      <c r="A281" s="13">
        <v>274</v>
      </c>
      <c r="B281" s="13"/>
      <c r="C281" s="13" t="s">
        <v>1007</v>
      </c>
      <c r="D281" s="8" t="s">
        <v>1008</v>
      </c>
      <c r="E281" s="13" t="s">
        <v>1409</v>
      </c>
      <c r="F281" s="43" t="s">
        <v>1366</v>
      </c>
      <c r="G281" s="43" t="s">
        <v>224</v>
      </c>
      <c r="H281" s="8" t="s">
        <v>30</v>
      </c>
      <c r="I281" s="82" t="s">
        <v>105</v>
      </c>
      <c r="J281" s="8" t="s">
        <v>1362</v>
      </c>
      <c r="K281" s="14">
        <v>2.6989999999999998</v>
      </c>
      <c r="L281" s="8" t="s">
        <v>1410</v>
      </c>
      <c r="M281" s="1" t="s">
        <v>1411</v>
      </c>
      <c r="N281" s="34" t="s">
        <v>1412</v>
      </c>
      <c r="O281" s="6">
        <v>45275</v>
      </c>
      <c r="P281" s="8">
        <v>2023</v>
      </c>
      <c r="Q281" s="6" t="s">
        <v>1644</v>
      </c>
      <c r="R281" s="6"/>
      <c r="S281" s="6"/>
      <c r="T281" s="6"/>
      <c r="U281" s="6">
        <v>46006</v>
      </c>
      <c r="V281" s="6"/>
      <c r="W281" s="6"/>
      <c r="X281" s="6"/>
      <c r="Y281" s="6"/>
      <c r="Z281" s="6">
        <v>47102</v>
      </c>
      <c r="AA281" s="6">
        <v>46006</v>
      </c>
      <c r="AB281" s="6"/>
      <c r="AC281" s="6"/>
      <c r="AD281" s="6"/>
      <c r="AE281" s="153"/>
      <c r="AF281" s="153"/>
      <c r="AG281" s="156"/>
      <c r="AH281" s="155"/>
      <c r="AI281" s="33"/>
      <c r="AJ281" s="33"/>
      <c r="AK281" s="8"/>
      <c r="AL281" s="8" t="s">
        <v>1640</v>
      </c>
      <c r="AM281" s="8"/>
    </row>
    <row r="282" spans="1:39" ht="28">
      <c r="A282" s="13">
        <v>275</v>
      </c>
      <c r="B282" s="13"/>
      <c r="C282" s="13" t="s">
        <v>1007</v>
      </c>
      <c r="D282" s="13" t="s">
        <v>1017</v>
      </c>
      <c r="E282" s="13" t="s">
        <v>1413</v>
      </c>
      <c r="F282" s="43" t="s">
        <v>1366</v>
      </c>
      <c r="G282" s="43" t="s">
        <v>224</v>
      </c>
      <c r="H282" s="8" t="s">
        <v>30</v>
      </c>
      <c r="I282" s="82" t="s">
        <v>238</v>
      </c>
      <c r="J282" s="8" t="s">
        <v>1025</v>
      </c>
      <c r="K282" s="14">
        <v>2</v>
      </c>
      <c r="L282" s="12" t="s">
        <v>1414</v>
      </c>
      <c r="M282" s="1" t="s">
        <v>1011</v>
      </c>
      <c r="N282" s="34" t="s">
        <v>1415</v>
      </c>
      <c r="O282" s="6">
        <v>45240</v>
      </c>
      <c r="P282" s="8">
        <v>2023</v>
      </c>
      <c r="Q282" s="6" t="s">
        <v>1644</v>
      </c>
      <c r="R282" s="6"/>
      <c r="S282" s="6"/>
      <c r="T282" s="6"/>
      <c r="U282" s="6">
        <v>47432</v>
      </c>
      <c r="V282" s="6"/>
      <c r="W282" s="6"/>
      <c r="X282" s="6"/>
      <c r="Y282" s="6"/>
      <c r="Z282" s="6">
        <v>47067</v>
      </c>
      <c r="AA282" s="6">
        <v>45971</v>
      </c>
      <c r="AB282" s="6">
        <v>45606</v>
      </c>
      <c r="AC282" s="6"/>
      <c r="AD282" s="6"/>
      <c r="AE282" s="153"/>
      <c r="AF282" s="153"/>
      <c r="AG282" s="156"/>
      <c r="AH282" s="155"/>
      <c r="AI282" s="33"/>
      <c r="AJ282" s="33"/>
      <c r="AK282" s="8"/>
      <c r="AL282" s="8" t="s">
        <v>1640</v>
      </c>
      <c r="AM282" s="8"/>
    </row>
    <row r="283" spans="1:39" ht="28">
      <c r="A283" s="13">
        <v>276</v>
      </c>
      <c r="B283" s="8"/>
      <c r="C283" s="41" t="s">
        <v>1007</v>
      </c>
      <c r="D283" s="8" t="s">
        <v>1008</v>
      </c>
      <c r="E283" s="13" t="s">
        <v>1423</v>
      </c>
      <c r="F283" s="43" t="s">
        <v>1370</v>
      </c>
      <c r="G283" s="43" t="s">
        <v>224</v>
      </c>
      <c r="H283" s="8" t="s">
        <v>31</v>
      </c>
      <c r="I283" s="82" t="s">
        <v>1424</v>
      </c>
      <c r="J283" s="8" t="s">
        <v>1362</v>
      </c>
      <c r="K283" s="14">
        <v>1.8</v>
      </c>
      <c r="L283" s="8" t="s">
        <v>1425</v>
      </c>
      <c r="M283" s="1" t="s">
        <v>1051</v>
      </c>
      <c r="N283" s="34" t="s">
        <v>1426</v>
      </c>
      <c r="O283" s="6">
        <v>45156</v>
      </c>
      <c r="P283" s="8">
        <v>2023</v>
      </c>
      <c r="Q283" s="6" t="s">
        <v>1644</v>
      </c>
      <c r="R283" s="6"/>
      <c r="S283" s="6"/>
      <c r="T283" s="6"/>
      <c r="U283" s="6">
        <v>45887</v>
      </c>
      <c r="V283" s="6"/>
      <c r="W283" s="6"/>
      <c r="X283" s="6"/>
      <c r="Y283" s="6"/>
      <c r="Z283" s="6">
        <v>46983</v>
      </c>
      <c r="AA283" s="6">
        <v>45887</v>
      </c>
      <c r="AB283" s="6"/>
      <c r="AC283" s="6"/>
      <c r="AD283" s="6"/>
      <c r="AE283" s="153"/>
      <c r="AF283" s="153"/>
      <c r="AG283" s="156"/>
      <c r="AH283" s="155"/>
      <c r="AI283" s="33"/>
      <c r="AJ283" s="33"/>
      <c r="AK283" s="8"/>
      <c r="AL283" s="8" t="s">
        <v>80</v>
      </c>
      <c r="AM283" s="8"/>
    </row>
    <row r="284" spans="1:39" ht="56">
      <c r="A284" s="13">
        <v>277</v>
      </c>
      <c r="B284" s="8" t="s">
        <v>815</v>
      </c>
      <c r="C284" s="8" t="s">
        <v>1016</v>
      </c>
      <c r="D284" s="13" t="s">
        <v>1017</v>
      </c>
      <c r="E284" s="13" t="s">
        <v>1427</v>
      </c>
      <c r="F284" s="43" t="s">
        <v>1370</v>
      </c>
      <c r="G284" s="43" t="s">
        <v>224</v>
      </c>
      <c r="H284" s="8" t="s">
        <v>31</v>
      </c>
      <c r="I284" s="82" t="s">
        <v>254</v>
      </c>
      <c r="J284" s="41" t="s">
        <v>1092</v>
      </c>
      <c r="K284" s="14">
        <v>9.5500000000000007</v>
      </c>
      <c r="L284" s="8" t="s">
        <v>1621</v>
      </c>
      <c r="M284" s="1" t="s">
        <v>1428</v>
      </c>
      <c r="N284" s="34" t="s">
        <v>1429</v>
      </c>
      <c r="O284" s="6">
        <v>45226</v>
      </c>
      <c r="P284" s="8">
        <v>2023</v>
      </c>
      <c r="Q284" s="6" t="s">
        <v>1644</v>
      </c>
      <c r="R284" s="6"/>
      <c r="S284" s="6"/>
      <c r="T284" s="6"/>
      <c r="U284" s="6">
        <v>46687</v>
      </c>
      <c r="V284" s="6"/>
      <c r="W284" s="6"/>
      <c r="X284" s="6"/>
      <c r="Y284" s="6"/>
      <c r="Z284" s="6">
        <v>47053</v>
      </c>
      <c r="AA284" s="6">
        <v>45957</v>
      </c>
      <c r="AB284" s="6">
        <v>45592</v>
      </c>
      <c r="AC284" s="6"/>
      <c r="AD284" s="6"/>
      <c r="AE284" s="153"/>
      <c r="AF284" s="153"/>
      <c r="AG284" s="156"/>
      <c r="AH284" s="155"/>
      <c r="AI284" s="33"/>
      <c r="AJ284" s="33"/>
      <c r="AK284" s="8"/>
      <c r="AL284" s="8" t="s">
        <v>80</v>
      </c>
      <c r="AM284" s="8"/>
    </row>
    <row r="285" spans="1:39" ht="28">
      <c r="A285" s="13">
        <v>278</v>
      </c>
      <c r="B285" s="8"/>
      <c r="C285" s="41" t="s">
        <v>1007</v>
      </c>
      <c r="D285" s="8" t="s">
        <v>1008</v>
      </c>
      <c r="E285" s="13" t="s">
        <v>1430</v>
      </c>
      <c r="F285" s="43" t="s">
        <v>1370</v>
      </c>
      <c r="G285" s="43" t="s">
        <v>224</v>
      </c>
      <c r="H285" s="8" t="s">
        <v>7</v>
      </c>
      <c r="I285" s="82" t="s">
        <v>132</v>
      </c>
      <c r="J285" s="8" t="s">
        <v>1362</v>
      </c>
      <c r="K285" s="14">
        <v>3.51</v>
      </c>
      <c r="L285" s="8" t="s">
        <v>1431</v>
      </c>
      <c r="M285" s="1" t="s">
        <v>1051</v>
      </c>
      <c r="N285" s="34" t="s">
        <v>1432</v>
      </c>
      <c r="O285" s="6">
        <v>45153</v>
      </c>
      <c r="P285" s="8">
        <v>2023</v>
      </c>
      <c r="Q285" s="6" t="s">
        <v>1644</v>
      </c>
      <c r="R285" s="6"/>
      <c r="S285" s="6"/>
      <c r="T285" s="6"/>
      <c r="U285" s="6">
        <v>45884</v>
      </c>
      <c r="V285" s="6"/>
      <c r="W285" s="6">
        <v>47345</v>
      </c>
      <c r="X285" s="6"/>
      <c r="Y285" s="6"/>
      <c r="Z285" s="6">
        <v>46980</v>
      </c>
      <c r="AA285" s="6">
        <v>45884</v>
      </c>
      <c r="AB285" s="6"/>
      <c r="AC285" s="6"/>
      <c r="AD285" s="6"/>
      <c r="AE285" s="153"/>
      <c r="AF285" s="153"/>
      <c r="AG285" s="156"/>
      <c r="AH285" s="155"/>
      <c r="AI285" s="33"/>
      <c r="AJ285" s="33"/>
      <c r="AK285" s="8"/>
      <c r="AL285" s="8" t="s">
        <v>199</v>
      </c>
      <c r="AM285" s="8"/>
    </row>
    <row r="286" spans="1:39" ht="28">
      <c r="A286" s="13">
        <v>279</v>
      </c>
      <c r="B286" s="127"/>
      <c r="C286" s="41" t="s">
        <v>1007</v>
      </c>
      <c r="D286" s="8" t="s">
        <v>1008</v>
      </c>
      <c r="E286" s="13" t="s">
        <v>1437</v>
      </c>
      <c r="F286" s="43" t="s">
        <v>227</v>
      </c>
      <c r="G286" s="127" t="s">
        <v>224</v>
      </c>
      <c r="H286" s="127" t="s">
        <v>57</v>
      </c>
      <c r="I286" s="82" t="s">
        <v>1438</v>
      </c>
      <c r="J286" s="8" t="s">
        <v>1362</v>
      </c>
      <c r="K286" s="35">
        <v>5</v>
      </c>
      <c r="L286" s="8" t="s">
        <v>1439</v>
      </c>
      <c r="M286" s="1" t="s">
        <v>1022</v>
      </c>
      <c r="N286" s="34" t="s">
        <v>1440</v>
      </c>
      <c r="O286" s="6">
        <v>45135</v>
      </c>
      <c r="P286" s="8">
        <v>2023</v>
      </c>
      <c r="Q286" s="6" t="s">
        <v>1644</v>
      </c>
      <c r="R286" s="6"/>
      <c r="S286" s="6"/>
      <c r="T286" s="6"/>
      <c r="U286" s="6">
        <v>45866</v>
      </c>
      <c r="V286" s="6"/>
      <c r="W286" s="6">
        <v>47327</v>
      </c>
      <c r="X286" s="6">
        <v>46962</v>
      </c>
      <c r="Y286" s="6"/>
      <c r="Z286" s="6">
        <v>46962</v>
      </c>
      <c r="AA286" s="6">
        <v>45866</v>
      </c>
      <c r="AB286" s="6"/>
      <c r="AC286" s="6"/>
      <c r="AD286" s="6"/>
      <c r="AE286" s="153"/>
      <c r="AF286" s="153"/>
      <c r="AG286" s="156"/>
      <c r="AH286" s="155"/>
      <c r="AI286" s="33"/>
      <c r="AJ286" s="33"/>
      <c r="AK286" s="8"/>
      <c r="AL286" s="8" t="s">
        <v>77</v>
      </c>
      <c r="AM286" s="8"/>
    </row>
    <row r="287" spans="1:39" ht="28">
      <c r="A287" s="13">
        <v>280</v>
      </c>
      <c r="B287" s="8"/>
      <c r="C287" s="41" t="s">
        <v>1007</v>
      </c>
      <c r="D287" s="8" t="s">
        <v>1008</v>
      </c>
      <c r="E287" s="13" t="s">
        <v>1433</v>
      </c>
      <c r="F287" s="43" t="s">
        <v>227</v>
      </c>
      <c r="G287" s="43" t="s">
        <v>224</v>
      </c>
      <c r="H287" s="127" t="s">
        <v>57</v>
      </c>
      <c r="I287" s="82" t="s">
        <v>1434</v>
      </c>
      <c r="J287" s="8" t="s">
        <v>1362</v>
      </c>
      <c r="K287" s="14">
        <v>4</v>
      </c>
      <c r="L287" s="8" t="s">
        <v>1435</v>
      </c>
      <c r="M287" s="1" t="s">
        <v>1051</v>
      </c>
      <c r="N287" s="34" t="s">
        <v>1436</v>
      </c>
      <c r="O287" s="6">
        <v>45142</v>
      </c>
      <c r="P287" s="8">
        <v>2023</v>
      </c>
      <c r="Q287" s="6" t="s">
        <v>1644</v>
      </c>
      <c r="R287" s="6"/>
      <c r="S287" s="6"/>
      <c r="T287" s="6"/>
      <c r="U287" s="6">
        <v>45873</v>
      </c>
      <c r="V287" s="6"/>
      <c r="W287" s="6"/>
      <c r="X287" s="6"/>
      <c r="Y287" s="6"/>
      <c r="Z287" s="6">
        <v>46969</v>
      </c>
      <c r="AA287" s="6">
        <v>45873</v>
      </c>
      <c r="AB287" s="6"/>
      <c r="AC287" s="6"/>
      <c r="AD287" s="6"/>
      <c r="AE287" s="153"/>
      <c r="AF287" s="153"/>
      <c r="AG287" s="156"/>
      <c r="AH287" s="155"/>
      <c r="AI287" s="33"/>
      <c r="AJ287" s="33"/>
      <c r="AK287" s="8"/>
      <c r="AL287" s="8" t="s">
        <v>77</v>
      </c>
      <c r="AM287" s="8"/>
    </row>
    <row r="288" spans="1:39" ht="28">
      <c r="A288" s="13">
        <v>281</v>
      </c>
      <c r="B288" s="127"/>
      <c r="C288" s="41" t="s">
        <v>1007</v>
      </c>
      <c r="D288" s="8" t="s">
        <v>1008</v>
      </c>
      <c r="E288" s="13"/>
      <c r="F288" s="43" t="s">
        <v>227</v>
      </c>
      <c r="G288" s="127" t="s">
        <v>224</v>
      </c>
      <c r="H288" s="127" t="s">
        <v>57</v>
      </c>
      <c r="I288" s="82" t="s">
        <v>1438</v>
      </c>
      <c r="J288" s="8" t="s">
        <v>1362</v>
      </c>
      <c r="K288" s="35">
        <v>5</v>
      </c>
      <c r="L288" s="8" t="s">
        <v>1441</v>
      </c>
      <c r="M288" s="1" t="s">
        <v>1022</v>
      </c>
      <c r="N288" s="34" t="s">
        <v>1440</v>
      </c>
      <c r="O288" s="6">
        <v>45162</v>
      </c>
      <c r="P288" s="8">
        <v>2023</v>
      </c>
      <c r="Q288" s="6" t="s">
        <v>1644</v>
      </c>
      <c r="R288" s="6"/>
      <c r="S288" s="6"/>
      <c r="T288" s="6"/>
      <c r="U288" s="6">
        <v>45893</v>
      </c>
      <c r="V288" s="6"/>
      <c r="W288" s="6">
        <v>47354</v>
      </c>
      <c r="X288" s="6">
        <v>46989</v>
      </c>
      <c r="Y288" s="6"/>
      <c r="Z288" s="6">
        <v>46989</v>
      </c>
      <c r="AA288" s="6">
        <v>45893</v>
      </c>
      <c r="AB288" s="6"/>
      <c r="AC288" s="6"/>
      <c r="AD288" s="6"/>
      <c r="AE288" s="153"/>
      <c r="AF288" s="153"/>
      <c r="AG288" s="156"/>
      <c r="AH288" s="155"/>
      <c r="AI288" s="33"/>
      <c r="AJ288" s="33"/>
      <c r="AK288" s="8"/>
      <c r="AL288" s="8" t="s">
        <v>77</v>
      </c>
      <c r="AM288" s="8"/>
    </row>
    <row r="289" spans="1:39" ht="42">
      <c r="A289" s="13">
        <v>282</v>
      </c>
      <c r="B289" s="8"/>
      <c r="C289" s="41" t="s">
        <v>1007</v>
      </c>
      <c r="D289" s="8" t="s">
        <v>1008</v>
      </c>
      <c r="E289" s="13" t="s">
        <v>1442</v>
      </c>
      <c r="F289" s="43" t="s">
        <v>227</v>
      </c>
      <c r="G289" s="43" t="s">
        <v>224</v>
      </c>
      <c r="H289" s="8" t="s">
        <v>8</v>
      </c>
      <c r="I289" s="82" t="s">
        <v>1443</v>
      </c>
      <c r="J289" s="8" t="s">
        <v>1362</v>
      </c>
      <c r="K289" s="14">
        <v>2</v>
      </c>
      <c r="L289" s="8" t="s">
        <v>1444</v>
      </c>
      <c r="M289" s="1" t="s">
        <v>1391</v>
      </c>
      <c r="N289" s="34" t="s">
        <v>1445</v>
      </c>
      <c r="O289" s="6">
        <v>45145</v>
      </c>
      <c r="P289" s="8">
        <v>2023</v>
      </c>
      <c r="Q289" s="6" t="s">
        <v>1644</v>
      </c>
      <c r="R289" s="6"/>
      <c r="S289" s="6"/>
      <c r="T289" s="6"/>
      <c r="U289" s="6">
        <v>45876</v>
      </c>
      <c r="V289" s="6"/>
      <c r="W289" s="6"/>
      <c r="X289" s="6"/>
      <c r="Y289" s="6"/>
      <c r="Z289" s="6">
        <v>46972</v>
      </c>
      <c r="AA289" s="6">
        <v>45876</v>
      </c>
      <c r="AB289" s="6"/>
      <c r="AC289" s="6"/>
      <c r="AD289" s="6"/>
      <c r="AE289" s="153"/>
      <c r="AF289" s="153"/>
      <c r="AG289" s="156"/>
      <c r="AH289" s="155"/>
      <c r="AI289" s="33"/>
      <c r="AJ289" s="33"/>
      <c r="AK289" s="8"/>
      <c r="AL289" s="8" t="s">
        <v>77</v>
      </c>
      <c r="AM289" s="8"/>
    </row>
    <row r="290" spans="1:39" ht="42">
      <c r="A290" s="13">
        <v>283</v>
      </c>
      <c r="B290" s="8"/>
      <c r="C290" s="41" t="s">
        <v>1007</v>
      </c>
      <c r="D290" s="8" t="s">
        <v>1008</v>
      </c>
      <c r="E290" s="13" t="s">
        <v>1446</v>
      </c>
      <c r="F290" s="43" t="s">
        <v>1366</v>
      </c>
      <c r="G290" s="43" t="s">
        <v>224</v>
      </c>
      <c r="H290" s="8" t="s">
        <v>8</v>
      </c>
      <c r="I290" s="82" t="s">
        <v>107</v>
      </c>
      <c r="J290" s="8" t="s">
        <v>1362</v>
      </c>
      <c r="K290" s="14">
        <v>4</v>
      </c>
      <c r="L290" s="126" t="s">
        <v>1447</v>
      </c>
      <c r="M290" s="1" t="s">
        <v>1391</v>
      </c>
      <c r="N290" s="34" t="s">
        <v>1448</v>
      </c>
      <c r="O290" s="6">
        <v>45222</v>
      </c>
      <c r="P290" s="8">
        <v>2023</v>
      </c>
      <c r="Q290" s="6" t="s">
        <v>1644</v>
      </c>
      <c r="R290" s="6"/>
      <c r="S290" s="6"/>
      <c r="T290" s="6"/>
      <c r="U290" s="6">
        <v>45953</v>
      </c>
      <c r="V290" s="6"/>
      <c r="W290" s="6">
        <v>47414</v>
      </c>
      <c r="X290" s="6"/>
      <c r="Y290" s="6"/>
      <c r="Z290" s="6">
        <v>47049</v>
      </c>
      <c r="AA290" s="6">
        <v>45953</v>
      </c>
      <c r="AB290" s="6"/>
      <c r="AC290" s="6"/>
      <c r="AD290" s="6"/>
      <c r="AE290" s="153"/>
      <c r="AF290" s="153"/>
      <c r="AG290" s="156"/>
      <c r="AH290" s="155"/>
      <c r="AI290" s="33"/>
      <c r="AJ290" s="33"/>
      <c r="AK290" s="8"/>
      <c r="AL290" s="8" t="s">
        <v>77</v>
      </c>
      <c r="AM290" s="8"/>
    </row>
    <row r="291" spans="1:39" ht="28">
      <c r="A291" s="13">
        <v>284</v>
      </c>
      <c r="B291" s="8"/>
      <c r="C291" s="41" t="s">
        <v>1157</v>
      </c>
      <c r="D291" s="8" t="s">
        <v>1008</v>
      </c>
      <c r="E291" s="13" t="s">
        <v>1451</v>
      </c>
      <c r="F291" s="43" t="s">
        <v>1370</v>
      </c>
      <c r="G291" s="43" t="s">
        <v>224</v>
      </c>
      <c r="H291" s="8" t="s">
        <v>9</v>
      </c>
      <c r="I291" s="82" t="s">
        <v>1332</v>
      </c>
      <c r="J291" s="8" t="s">
        <v>1362</v>
      </c>
      <c r="K291" s="14">
        <v>1.5</v>
      </c>
      <c r="L291" s="8" t="s">
        <v>1452</v>
      </c>
      <c r="M291" s="1" t="s">
        <v>1022</v>
      </c>
      <c r="N291" s="1" t="s">
        <v>1453</v>
      </c>
      <c r="O291" s="6">
        <v>45097</v>
      </c>
      <c r="P291" s="8">
        <v>2023</v>
      </c>
      <c r="Q291" s="6" t="s">
        <v>1644</v>
      </c>
      <c r="R291" s="6"/>
      <c r="S291" s="6"/>
      <c r="T291" s="6"/>
      <c r="U291" s="6">
        <v>45828</v>
      </c>
      <c r="V291" s="6"/>
      <c r="W291" s="6"/>
      <c r="X291" s="6"/>
      <c r="Y291" s="6"/>
      <c r="Z291" s="6">
        <v>46924</v>
      </c>
      <c r="AA291" s="6">
        <v>45828</v>
      </c>
      <c r="AB291" s="6"/>
      <c r="AC291" s="6"/>
      <c r="AD291" s="6"/>
      <c r="AE291" s="153"/>
      <c r="AF291" s="153"/>
      <c r="AG291" s="156"/>
      <c r="AH291" s="155"/>
      <c r="AI291" s="33"/>
      <c r="AJ291" s="33"/>
      <c r="AK291" s="8"/>
      <c r="AL291" s="8" t="s">
        <v>1641</v>
      </c>
      <c r="AM291" s="8"/>
    </row>
    <row r="292" spans="1:39" ht="28">
      <c r="A292" s="13">
        <v>285</v>
      </c>
      <c r="B292" s="13"/>
      <c r="C292" s="13" t="s">
        <v>1016</v>
      </c>
      <c r="D292" s="13" t="s">
        <v>1017</v>
      </c>
      <c r="E292" s="13" t="s">
        <v>1449</v>
      </c>
      <c r="F292" s="43" t="s">
        <v>1019</v>
      </c>
      <c r="G292" s="43" t="s">
        <v>224</v>
      </c>
      <c r="H292" s="8" t="s">
        <v>9</v>
      </c>
      <c r="I292" s="82" t="s">
        <v>288</v>
      </c>
      <c r="J292" s="41" t="s">
        <v>1092</v>
      </c>
      <c r="K292" s="14">
        <v>1</v>
      </c>
      <c r="L292" s="8" t="s">
        <v>392</v>
      </c>
      <c r="M292" s="1" t="s">
        <v>1022</v>
      </c>
      <c r="N292" s="34" t="s">
        <v>1450</v>
      </c>
      <c r="O292" s="6">
        <v>45177</v>
      </c>
      <c r="P292" s="8">
        <v>2023</v>
      </c>
      <c r="Q292" s="6" t="s">
        <v>1644</v>
      </c>
      <c r="R292" s="6"/>
      <c r="S292" s="6"/>
      <c r="T292" s="6"/>
      <c r="U292" s="6">
        <v>46638</v>
      </c>
      <c r="V292" s="6"/>
      <c r="W292" s="6"/>
      <c r="X292" s="6"/>
      <c r="Y292" s="6"/>
      <c r="Z292" s="6">
        <v>47004</v>
      </c>
      <c r="AA292" s="6">
        <v>45908</v>
      </c>
      <c r="AB292" s="6">
        <v>45543</v>
      </c>
      <c r="AC292" s="6"/>
      <c r="AD292" s="6"/>
      <c r="AE292" s="153"/>
      <c r="AF292" s="153"/>
      <c r="AG292" s="156"/>
      <c r="AH292" s="155"/>
      <c r="AI292" s="33"/>
      <c r="AJ292" s="33"/>
      <c r="AK292" s="8"/>
      <c r="AL292" s="8" t="s">
        <v>1641</v>
      </c>
      <c r="AM292" s="8"/>
    </row>
    <row r="293" spans="1:39" ht="28">
      <c r="A293" s="13">
        <v>286</v>
      </c>
      <c r="B293" s="8" t="s">
        <v>815</v>
      </c>
      <c r="C293" s="8" t="s">
        <v>1016</v>
      </c>
      <c r="D293" s="13" t="s">
        <v>1017</v>
      </c>
      <c r="E293" s="13" t="s">
        <v>1454</v>
      </c>
      <c r="F293" s="43" t="s">
        <v>1019</v>
      </c>
      <c r="G293" s="43" t="s">
        <v>224</v>
      </c>
      <c r="H293" s="8" t="s">
        <v>9</v>
      </c>
      <c r="I293" s="82" t="s">
        <v>254</v>
      </c>
      <c r="J293" s="122" t="s">
        <v>1092</v>
      </c>
      <c r="K293" s="14">
        <v>10</v>
      </c>
      <c r="L293" s="8" t="s">
        <v>1455</v>
      </c>
      <c r="M293" s="1" t="s">
        <v>1022</v>
      </c>
      <c r="N293" s="34" t="s">
        <v>1456</v>
      </c>
      <c r="O293" s="6">
        <v>45226</v>
      </c>
      <c r="P293" s="8">
        <v>2023</v>
      </c>
      <c r="Q293" s="6" t="s">
        <v>1644</v>
      </c>
      <c r="R293" s="6"/>
      <c r="S293" s="6"/>
      <c r="T293" s="6"/>
      <c r="U293" s="6">
        <v>46687</v>
      </c>
      <c r="V293" s="6"/>
      <c r="W293" s="6">
        <v>47418</v>
      </c>
      <c r="X293" s="6">
        <v>47053</v>
      </c>
      <c r="Y293" s="6"/>
      <c r="Z293" s="6">
        <v>47053</v>
      </c>
      <c r="AA293" s="6">
        <v>45957</v>
      </c>
      <c r="AB293" s="6">
        <v>45592</v>
      </c>
      <c r="AC293" s="6"/>
      <c r="AD293" s="6"/>
      <c r="AE293" s="153"/>
      <c r="AF293" s="153"/>
      <c r="AG293" s="156"/>
      <c r="AH293" s="155"/>
      <c r="AI293" s="33"/>
      <c r="AJ293" s="33"/>
      <c r="AK293" s="8"/>
      <c r="AL293" s="8" t="s">
        <v>1641</v>
      </c>
      <c r="AM293" s="8"/>
    </row>
    <row r="294" spans="1:39" ht="42">
      <c r="A294" s="13">
        <v>287</v>
      </c>
      <c r="B294" s="8" t="s">
        <v>815</v>
      </c>
      <c r="C294" s="8" t="s">
        <v>1016</v>
      </c>
      <c r="D294" s="13" t="s">
        <v>1017</v>
      </c>
      <c r="E294" s="124" t="s">
        <v>1457</v>
      </c>
      <c r="F294" s="43" t="s">
        <v>1366</v>
      </c>
      <c r="G294" s="43" t="s">
        <v>224</v>
      </c>
      <c r="H294" s="8" t="s">
        <v>9</v>
      </c>
      <c r="I294" s="82" t="s">
        <v>254</v>
      </c>
      <c r="J294" s="41" t="s">
        <v>1458</v>
      </c>
      <c r="K294" s="14">
        <v>10</v>
      </c>
      <c r="L294" s="126" t="s">
        <v>1459</v>
      </c>
      <c r="M294" s="1" t="s">
        <v>1022</v>
      </c>
      <c r="N294" s="34" t="s">
        <v>1460</v>
      </c>
      <c r="O294" s="6">
        <v>45243</v>
      </c>
      <c r="P294" s="8">
        <v>2023</v>
      </c>
      <c r="Q294" s="6" t="s">
        <v>1644</v>
      </c>
      <c r="R294" s="6"/>
      <c r="S294" s="6"/>
      <c r="T294" s="6"/>
      <c r="U294" s="6">
        <v>46704</v>
      </c>
      <c r="V294" s="6"/>
      <c r="W294" s="6">
        <v>47435</v>
      </c>
      <c r="X294" s="6"/>
      <c r="Y294" s="6"/>
      <c r="Z294" s="6">
        <v>47070</v>
      </c>
      <c r="AA294" s="6">
        <v>45974</v>
      </c>
      <c r="AB294" s="6">
        <v>45609</v>
      </c>
      <c r="AC294" s="6"/>
      <c r="AD294" s="6"/>
      <c r="AE294" s="153"/>
      <c r="AF294" s="153"/>
      <c r="AG294" s="156"/>
      <c r="AH294" s="155"/>
      <c r="AI294" s="33"/>
      <c r="AJ294" s="33"/>
      <c r="AK294" s="8"/>
      <c r="AL294" s="8" t="s">
        <v>1641</v>
      </c>
      <c r="AM294" s="8"/>
    </row>
    <row r="295" spans="1:39" ht="84">
      <c r="A295" s="13">
        <v>288</v>
      </c>
      <c r="B295" s="8" t="s">
        <v>815</v>
      </c>
      <c r="C295" s="8" t="s">
        <v>1016</v>
      </c>
      <c r="D295" s="13" t="s">
        <v>1017</v>
      </c>
      <c r="E295" s="13" t="s">
        <v>1464</v>
      </c>
      <c r="F295" s="43" t="s">
        <v>1019</v>
      </c>
      <c r="G295" s="43" t="s">
        <v>224</v>
      </c>
      <c r="H295" s="8" t="s">
        <v>10</v>
      </c>
      <c r="I295" s="130" t="s">
        <v>254</v>
      </c>
      <c r="J295" s="41" t="s">
        <v>1092</v>
      </c>
      <c r="K295" s="14">
        <v>4.6719999999999997</v>
      </c>
      <c r="L295" s="13" t="s">
        <v>1465</v>
      </c>
      <c r="M295" s="1" t="s">
        <v>1466</v>
      </c>
      <c r="N295" s="13" t="s">
        <v>1467</v>
      </c>
      <c r="O295" s="6">
        <v>45128</v>
      </c>
      <c r="P295" s="8">
        <v>2023</v>
      </c>
      <c r="Q295" s="6" t="s">
        <v>1644</v>
      </c>
      <c r="R295" s="6"/>
      <c r="S295" s="6"/>
      <c r="T295" s="6"/>
      <c r="U295" s="6">
        <v>46589</v>
      </c>
      <c r="V295" s="6"/>
      <c r="W295" s="6"/>
      <c r="X295" s="6"/>
      <c r="Y295" s="6"/>
      <c r="Z295" s="6">
        <v>46955</v>
      </c>
      <c r="AA295" s="6">
        <v>45859</v>
      </c>
      <c r="AB295" s="6">
        <v>45494</v>
      </c>
      <c r="AC295" s="6"/>
      <c r="AD295" s="6"/>
      <c r="AE295" s="153"/>
      <c r="AF295" s="153"/>
      <c r="AG295" s="156"/>
      <c r="AH295" s="155"/>
      <c r="AI295" s="33"/>
      <c r="AJ295" s="33"/>
      <c r="AK295" s="8"/>
      <c r="AL295" s="8" t="s">
        <v>80</v>
      </c>
      <c r="AM295" s="8"/>
    </row>
    <row r="296" spans="1:39" ht="28">
      <c r="A296" s="13">
        <v>289</v>
      </c>
      <c r="B296" s="8"/>
      <c r="C296" s="41" t="s">
        <v>1007</v>
      </c>
      <c r="D296" s="13" t="s">
        <v>1017</v>
      </c>
      <c r="E296" s="124" t="s">
        <v>1461</v>
      </c>
      <c r="F296" s="43" t="s">
        <v>1366</v>
      </c>
      <c r="G296" s="43" t="s">
        <v>224</v>
      </c>
      <c r="H296" s="8" t="s">
        <v>10</v>
      </c>
      <c r="I296" s="82" t="s">
        <v>263</v>
      </c>
      <c r="J296" s="8" t="s">
        <v>1362</v>
      </c>
      <c r="K296" s="14">
        <v>2.8450000000000002</v>
      </c>
      <c r="L296" s="126" t="s">
        <v>1462</v>
      </c>
      <c r="M296" s="1" t="s">
        <v>191</v>
      </c>
      <c r="N296" s="34" t="s">
        <v>1463</v>
      </c>
      <c r="O296" s="6">
        <v>45168</v>
      </c>
      <c r="P296" s="8">
        <v>2023</v>
      </c>
      <c r="Q296" s="6" t="s">
        <v>1644</v>
      </c>
      <c r="R296" s="6"/>
      <c r="S296" s="6"/>
      <c r="T296" s="6"/>
      <c r="U296" s="6">
        <v>45899</v>
      </c>
      <c r="V296" s="6"/>
      <c r="W296" s="6">
        <v>47360</v>
      </c>
      <c r="X296" s="6"/>
      <c r="Y296" s="6"/>
      <c r="Z296" s="6">
        <v>46995</v>
      </c>
      <c r="AA296" s="6">
        <v>45899</v>
      </c>
      <c r="AB296" s="6"/>
      <c r="AC296" s="6"/>
      <c r="AD296" s="6"/>
      <c r="AE296" s="153"/>
      <c r="AF296" s="153"/>
      <c r="AG296" s="156"/>
      <c r="AH296" s="155"/>
      <c r="AI296" s="33"/>
      <c r="AJ296" s="33"/>
      <c r="AK296" s="8"/>
      <c r="AL296" s="8" t="s">
        <v>80</v>
      </c>
      <c r="AM296" s="8"/>
    </row>
    <row r="297" spans="1:39" ht="56">
      <c r="A297" s="13">
        <v>290</v>
      </c>
      <c r="B297" s="8" t="s">
        <v>815</v>
      </c>
      <c r="C297" s="8" t="s">
        <v>1016</v>
      </c>
      <c r="D297" s="13" t="s">
        <v>1017</v>
      </c>
      <c r="E297" s="124" t="s">
        <v>1468</v>
      </c>
      <c r="F297" s="43" t="s">
        <v>1366</v>
      </c>
      <c r="G297" s="43" t="s">
        <v>224</v>
      </c>
      <c r="H297" s="8" t="s">
        <v>10</v>
      </c>
      <c r="I297" s="130" t="s">
        <v>254</v>
      </c>
      <c r="J297" s="41" t="s">
        <v>1469</v>
      </c>
      <c r="K297" s="14">
        <v>6</v>
      </c>
      <c r="L297" s="126" t="s">
        <v>1470</v>
      </c>
      <c r="M297" s="1" t="s">
        <v>1152</v>
      </c>
      <c r="N297" s="13" t="s">
        <v>1471</v>
      </c>
      <c r="O297" s="6">
        <v>45187</v>
      </c>
      <c r="P297" s="8">
        <v>2023</v>
      </c>
      <c r="Q297" s="6" t="s">
        <v>1644</v>
      </c>
      <c r="R297" s="6"/>
      <c r="S297" s="6"/>
      <c r="T297" s="6"/>
      <c r="U297" s="6">
        <v>47379</v>
      </c>
      <c r="V297" s="6"/>
      <c r="W297" s="6">
        <v>47379</v>
      </c>
      <c r="X297" s="6"/>
      <c r="Y297" s="6"/>
      <c r="Z297" s="6">
        <v>47014</v>
      </c>
      <c r="AA297" s="6">
        <v>45918</v>
      </c>
      <c r="AB297" s="6">
        <v>45553</v>
      </c>
      <c r="AC297" s="6"/>
      <c r="AD297" s="6"/>
      <c r="AE297" s="153"/>
      <c r="AF297" s="153"/>
      <c r="AG297" s="156"/>
      <c r="AH297" s="155"/>
      <c r="AI297" s="33"/>
      <c r="AJ297" s="33"/>
      <c r="AK297" s="8"/>
      <c r="AL297" s="8" t="s">
        <v>80</v>
      </c>
      <c r="AM297" s="8"/>
    </row>
    <row r="298" spans="1:39" ht="28">
      <c r="A298" s="13">
        <v>291</v>
      </c>
      <c r="B298" s="8"/>
      <c r="C298" s="41" t="s">
        <v>1007</v>
      </c>
      <c r="D298" s="13" t="s">
        <v>1017</v>
      </c>
      <c r="E298" s="124" t="s">
        <v>1472</v>
      </c>
      <c r="F298" s="43" t="s">
        <v>227</v>
      </c>
      <c r="G298" s="43" t="s">
        <v>224</v>
      </c>
      <c r="H298" s="8" t="s">
        <v>10</v>
      </c>
      <c r="I298" s="82" t="s">
        <v>263</v>
      </c>
      <c r="J298" s="129" t="s">
        <v>1362</v>
      </c>
      <c r="K298" s="14">
        <v>2.048</v>
      </c>
      <c r="L298" s="126" t="s">
        <v>1473</v>
      </c>
      <c r="M298" s="1" t="s">
        <v>191</v>
      </c>
      <c r="N298" s="34" t="s">
        <v>1474</v>
      </c>
      <c r="O298" s="6">
        <v>45205</v>
      </c>
      <c r="P298" s="8">
        <v>2023</v>
      </c>
      <c r="Q298" s="6" t="s">
        <v>1644</v>
      </c>
      <c r="R298" s="6"/>
      <c r="S298" s="6"/>
      <c r="T298" s="6"/>
      <c r="U298" s="6">
        <v>45936</v>
      </c>
      <c r="V298" s="6"/>
      <c r="W298" s="6"/>
      <c r="X298" s="6"/>
      <c r="Y298" s="6"/>
      <c r="Z298" s="6">
        <v>47032</v>
      </c>
      <c r="AA298" s="6">
        <v>45936</v>
      </c>
      <c r="AB298" s="6"/>
      <c r="AC298" s="6"/>
      <c r="AD298" s="6"/>
      <c r="AE298" s="153"/>
      <c r="AF298" s="153"/>
      <c r="AG298" s="156"/>
      <c r="AH298" s="155"/>
      <c r="AI298" s="33"/>
      <c r="AJ298" s="33"/>
      <c r="AK298" s="8"/>
      <c r="AL298" s="8" t="s">
        <v>80</v>
      </c>
      <c r="AM298" s="8"/>
    </row>
    <row r="299" spans="1:39" ht="28">
      <c r="A299" s="13">
        <v>292</v>
      </c>
      <c r="B299" s="13"/>
      <c r="C299" s="13" t="s">
        <v>1007</v>
      </c>
      <c r="D299" s="8" t="s">
        <v>1008</v>
      </c>
      <c r="E299" s="13" t="s">
        <v>1478</v>
      </c>
      <c r="F299" s="43" t="s">
        <v>227</v>
      </c>
      <c r="G299" s="43" t="s">
        <v>224</v>
      </c>
      <c r="H299" s="8" t="s">
        <v>32</v>
      </c>
      <c r="I299" s="82" t="s">
        <v>1620</v>
      </c>
      <c r="J299" s="8" t="s">
        <v>1025</v>
      </c>
      <c r="K299" s="14">
        <v>3.04</v>
      </c>
      <c r="L299" s="8" t="s">
        <v>1479</v>
      </c>
      <c r="M299" s="1" t="s">
        <v>1022</v>
      </c>
      <c r="N299" s="34" t="s">
        <v>1480</v>
      </c>
      <c r="O299" s="6">
        <v>45177</v>
      </c>
      <c r="P299" s="8">
        <v>2023</v>
      </c>
      <c r="Q299" s="6" t="s">
        <v>1644</v>
      </c>
      <c r="R299" s="6"/>
      <c r="S299" s="6"/>
      <c r="T299" s="6"/>
      <c r="U299" s="6">
        <v>46638</v>
      </c>
      <c r="V299" s="6"/>
      <c r="W299" s="6"/>
      <c r="X299" s="6"/>
      <c r="Y299" s="6"/>
      <c r="Z299" s="6">
        <v>47004</v>
      </c>
      <c r="AA299" s="6">
        <v>45908</v>
      </c>
      <c r="AB299" s="6">
        <v>45359</v>
      </c>
      <c r="AC299" s="6"/>
      <c r="AD299" s="6"/>
      <c r="AE299" s="153"/>
      <c r="AF299" s="153"/>
      <c r="AG299" s="156"/>
      <c r="AH299" s="155"/>
      <c r="AI299" s="33"/>
      <c r="AJ299" s="33"/>
      <c r="AK299" s="8"/>
      <c r="AL299" s="8" t="s">
        <v>76</v>
      </c>
      <c r="AM299" s="8"/>
    </row>
    <row r="300" spans="1:39" ht="84">
      <c r="A300" s="13">
        <v>293</v>
      </c>
      <c r="B300" s="13"/>
      <c r="C300" s="13" t="s">
        <v>1007</v>
      </c>
      <c r="D300" s="8" t="s">
        <v>1008</v>
      </c>
      <c r="E300" s="13" t="s">
        <v>1475</v>
      </c>
      <c r="F300" s="43" t="s">
        <v>1019</v>
      </c>
      <c r="G300" s="43" t="s">
        <v>224</v>
      </c>
      <c r="H300" s="8" t="s">
        <v>32</v>
      </c>
      <c r="I300" s="82" t="s">
        <v>284</v>
      </c>
      <c r="J300" s="129" t="s">
        <v>1362</v>
      </c>
      <c r="K300" s="14">
        <v>5.04</v>
      </c>
      <c r="L300" s="8" t="s">
        <v>1476</v>
      </c>
      <c r="M300" s="1" t="s">
        <v>1160</v>
      </c>
      <c r="N300" s="34" t="s">
        <v>1477</v>
      </c>
      <c r="O300" s="6">
        <v>45222</v>
      </c>
      <c r="P300" s="8">
        <v>2023</v>
      </c>
      <c r="Q300" s="6" t="s">
        <v>1644</v>
      </c>
      <c r="R300" s="6"/>
      <c r="S300" s="6"/>
      <c r="T300" s="6"/>
      <c r="U300" s="6">
        <v>45953</v>
      </c>
      <c r="V300" s="6"/>
      <c r="W300" s="6">
        <v>47414</v>
      </c>
      <c r="X300" s="6"/>
      <c r="Y300" s="6"/>
      <c r="Z300" s="6">
        <v>47049</v>
      </c>
      <c r="AA300" s="6">
        <v>45953</v>
      </c>
      <c r="AB300" s="6"/>
      <c r="AC300" s="6"/>
      <c r="AD300" s="6"/>
      <c r="AE300" s="153"/>
      <c r="AF300" s="153"/>
      <c r="AG300" s="156"/>
      <c r="AH300" s="155"/>
      <c r="AI300" s="33"/>
      <c r="AJ300" s="33"/>
      <c r="AK300" s="8"/>
      <c r="AL300" s="8" t="s">
        <v>76</v>
      </c>
      <c r="AM300" s="8"/>
    </row>
    <row r="301" spans="1:39" ht="28">
      <c r="A301" s="13">
        <v>294</v>
      </c>
      <c r="B301" s="13" t="s">
        <v>815</v>
      </c>
      <c r="C301" s="13" t="s">
        <v>1007</v>
      </c>
      <c r="D301" s="13" t="s">
        <v>1017</v>
      </c>
      <c r="E301" s="13" t="s">
        <v>1481</v>
      </c>
      <c r="F301" s="43" t="s">
        <v>227</v>
      </c>
      <c r="G301" s="43" t="s">
        <v>224</v>
      </c>
      <c r="H301" s="8" t="s">
        <v>34</v>
      </c>
      <c r="I301" s="82" t="s">
        <v>310</v>
      </c>
      <c r="J301" s="129" t="s">
        <v>1362</v>
      </c>
      <c r="K301" s="14">
        <v>3</v>
      </c>
      <c r="L301" s="8" t="s">
        <v>1482</v>
      </c>
      <c r="M301" s="1" t="s">
        <v>1022</v>
      </c>
      <c r="N301" s="34" t="s">
        <v>1483</v>
      </c>
      <c r="O301" s="6">
        <v>45098</v>
      </c>
      <c r="P301" s="8">
        <v>2023</v>
      </c>
      <c r="Q301" s="6" t="s">
        <v>1644</v>
      </c>
      <c r="R301" s="6"/>
      <c r="S301" s="6"/>
      <c r="T301" s="6"/>
      <c r="U301" s="6">
        <v>45829</v>
      </c>
      <c r="V301" s="6"/>
      <c r="W301" s="6">
        <v>47290</v>
      </c>
      <c r="X301" s="6"/>
      <c r="Y301" s="6"/>
      <c r="Z301" s="6">
        <v>46925</v>
      </c>
      <c r="AA301" s="6">
        <v>45829</v>
      </c>
      <c r="AB301" s="6"/>
      <c r="AC301" s="6"/>
      <c r="AD301" s="6"/>
      <c r="AE301" s="153"/>
      <c r="AF301" s="153"/>
      <c r="AG301" s="156"/>
      <c r="AH301" s="155"/>
      <c r="AI301" s="33"/>
      <c r="AJ301" s="33"/>
      <c r="AK301" s="8"/>
      <c r="AL301" s="4" t="s">
        <v>1638</v>
      </c>
      <c r="AM301" s="8"/>
    </row>
    <row r="302" spans="1:39" ht="28">
      <c r="A302" s="13">
        <v>295</v>
      </c>
      <c r="B302" s="13"/>
      <c r="C302" s="13" t="s">
        <v>1484</v>
      </c>
      <c r="D302" s="13" t="s">
        <v>1017</v>
      </c>
      <c r="E302" s="8" t="s">
        <v>1485</v>
      </c>
      <c r="F302" s="43" t="s">
        <v>1366</v>
      </c>
      <c r="G302" s="43" t="s">
        <v>224</v>
      </c>
      <c r="H302" s="8" t="s">
        <v>34</v>
      </c>
      <c r="I302" s="82" t="s">
        <v>104</v>
      </c>
      <c r="J302" s="8" t="s">
        <v>1362</v>
      </c>
      <c r="K302" s="14">
        <v>5.0999999999999996</v>
      </c>
      <c r="L302" s="12" t="s">
        <v>1486</v>
      </c>
      <c r="M302" s="1" t="s">
        <v>1022</v>
      </c>
      <c r="N302" s="34" t="s">
        <v>1487</v>
      </c>
      <c r="O302" s="6">
        <v>45187</v>
      </c>
      <c r="P302" s="8">
        <v>2023</v>
      </c>
      <c r="Q302" s="6" t="s">
        <v>1644</v>
      </c>
      <c r="R302" s="6"/>
      <c r="S302" s="6"/>
      <c r="T302" s="6"/>
      <c r="U302" s="6">
        <v>45918</v>
      </c>
      <c r="V302" s="6"/>
      <c r="W302" s="6">
        <v>47379</v>
      </c>
      <c r="X302" s="6"/>
      <c r="Y302" s="6"/>
      <c r="Z302" s="6">
        <v>47014</v>
      </c>
      <c r="AA302" s="6">
        <v>45918</v>
      </c>
      <c r="AB302" s="6"/>
      <c r="AC302" s="6"/>
      <c r="AD302" s="6"/>
      <c r="AE302" s="153"/>
      <c r="AF302" s="153"/>
      <c r="AG302" s="156"/>
      <c r="AH302" s="155"/>
      <c r="AI302" s="33"/>
      <c r="AJ302" s="33"/>
      <c r="AK302" s="8"/>
      <c r="AL302" s="4" t="s">
        <v>1638</v>
      </c>
      <c r="AM302" s="8"/>
    </row>
    <row r="303" spans="1:39" ht="28">
      <c r="A303" s="13">
        <v>296</v>
      </c>
      <c r="B303" s="13" t="s">
        <v>815</v>
      </c>
      <c r="C303" s="13" t="s">
        <v>1007</v>
      </c>
      <c r="D303" s="13" t="s">
        <v>1017</v>
      </c>
      <c r="E303" s="8" t="s">
        <v>1488</v>
      </c>
      <c r="F303" s="43" t="s">
        <v>1366</v>
      </c>
      <c r="G303" s="43" t="s">
        <v>224</v>
      </c>
      <c r="H303" s="8" t="s">
        <v>34</v>
      </c>
      <c r="I303" s="82" t="s">
        <v>310</v>
      </c>
      <c r="J303" s="129" t="s">
        <v>1362</v>
      </c>
      <c r="K303" s="14">
        <v>2</v>
      </c>
      <c r="L303" s="126" t="s">
        <v>1489</v>
      </c>
      <c r="M303" s="1" t="s">
        <v>1011</v>
      </c>
      <c r="N303" s="34" t="s">
        <v>1490</v>
      </c>
      <c r="O303" s="6">
        <v>45219</v>
      </c>
      <c r="P303" s="8">
        <v>2023</v>
      </c>
      <c r="Q303" s="6" t="s">
        <v>1644</v>
      </c>
      <c r="R303" s="6"/>
      <c r="S303" s="6"/>
      <c r="T303" s="6"/>
      <c r="U303" s="6">
        <v>45950</v>
      </c>
      <c r="V303" s="6"/>
      <c r="W303" s="6">
        <v>47411</v>
      </c>
      <c r="X303" s="6"/>
      <c r="Y303" s="6"/>
      <c r="Z303" s="6">
        <v>47046</v>
      </c>
      <c r="AA303" s="6">
        <v>45950</v>
      </c>
      <c r="AB303" s="6"/>
      <c r="AC303" s="6"/>
      <c r="AD303" s="6"/>
      <c r="AE303" s="153"/>
      <c r="AF303" s="153"/>
      <c r="AG303" s="156"/>
      <c r="AH303" s="155"/>
      <c r="AI303" s="33"/>
      <c r="AJ303" s="33"/>
      <c r="AK303" s="8"/>
      <c r="AL303" s="4" t="s">
        <v>1638</v>
      </c>
      <c r="AM303" s="8"/>
    </row>
    <row r="304" spans="1:39" ht="56">
      <c r="A304" s="13">
        <v>297</v>
      </c>
      <c r="B304" s="13"/>
      <c r="C304" s="13" t="s">
        <v>1007</v>
      </c>
      <c r="D304" s="8" t="s">
        <v>1008</v>
      </c>
      <c r="E304" s="8" t="s">
        <v>1491</v>
      </c>
      <c r="F304" s="43" t="s">
        <v>1366</v>
      </c>
      <c r="G304" s="43" t="s">
        <v>224</v>
      </c>
      <c r="H304" s="8" t="s">
        <v>35</v>
      </c>
      <c r="I304" s="82" t="s">
        <v>293</v>
      </c>
      <c r="J304" s="129" t="s">
        <v>1362</v>
      </c>
      <c r="K304" s="14">
        <v>5.0999999999999996</v>
      </c>
      <c r="L304" s="129" t="s">
        <v>1492</v>
      </c>
      <c r="M304" s="1" t="s">
        <v>1051</v>
      </c>
      <c r="N304" s="171" t="s">
        <v>1493</v>
      </c>
      <c r="O304" s="6">
        <v>45201</v>
      </c>
      <c r="P304" s="8">
        <v>2023</v>
      </c>
      <c r="Q304" s="6" t="s">
        <v>1644</v>
      </c>
      <c r="R304" s="6"/>
      <c r="S304" s="6"/>
      <c r="T304" s="6"/>
      <c r="U304" s="6">
        <v>45932</v>
      </c>
      <c r="V304" s="6"/>
      <c r="W304" s="6">
        <v>47393</v>
      </c>
      <c r="X304" s="6"/>
      <c r="Y304" s="6"/>
      <c r="Z304" s="6">
        <v>47028</v>
      </c>
      <c r="AA304" s="6">
        <v>45932</v>
      </c>
      <c r="AB304" s="6"/>
      <c r="AC304" s="6"/>
      <c r="AD304" s="6"/>
      <c r="AE304" s="153"/>
      <c r="AF304" s="153"/>
      <c r="AG304" s="156"/>
      <c r="AH304" s="155"/>
      <c r="AI304" s="33"/>
      <c r="AJ304" s="33"/>
      <c r="AK304" s="8"/>
      <c r="AL304" s="4" t="s">
        <v>179</v>
      </c>
      <c r="AM304" s="8"/>
    </row>
    <row r="305" spans="1:39" ht="30">
      <c r="A305" s="13">
        <v>298</v>
      </c>
      <c r="B305" s="13"/>
      <c r="C305" s="13" t="s">
        <v>1016</v>
      </c>
      <c r="D305" s="13" t="s">
        <v>1017</v>
      </c>
      <c r="E305" s="13" t="s">
        <v>1494</v>
      </c>
      <c r="F305" s="43" t="s">
        <v>1019</v>
      </c>
      <c r="G305" s="43" t="s">
        <v>224</v>
      </c>
      <c r="H305" s="8" t="s">
        <v>35</v>
      </c>
      <c r="I305" s="82" t="s">
        <v>157</v>
      </c>
      <c r="J305" s="129" t="s">
        <v>1025</v>
      </c>
      <c r="K305" s="14">
        <v>2.512</v>
      </c>
      <c r="L305" s="8" t="s">
        <v>1495</v>
      </c>
      <c r="M305" s="1" t="s">
        <v>1051</v>
      </c>
      <c r="N305" s="107" t="s">
        <v>1496</v>
      </c>
      <c r="O305" s="6">
        <v>45208</v>
      </c>
      <c r="P305" s="8">
        <v>2023</v>
      </c>
      <c r="Q305" s="6" t="s">
        <v>1644</v>
      </c>
      <c r="R305" s="6"/>
      <c r="S305" s="6"/>
      <c r="T305" s="6"/>
      <c r="U305" s="6">
        <v>46669</v>
      </c>
      <c r="V305" s="6"/>
      <c r="W305" s="6">
        <v>47400</v>
      </c>
      <c r="X305" s="6"/>
      <c r="Y305" s="6"/>
      <c r="Z305" s="6">
        <v>47035</v>
      </c>
      <c r="AA305" s="6">
        <v>45939</v>
      </c>
      <c r="AB305" s="6">
        <v>45574</v>
      </c>
      <c r="AC305" s="6"/>
      <c r="AD305" s="6"/>
      <c r="AE305" s="153"/>
      <c r="AF305" s="153"/>
      <c r="AG305" s="156"/>
      <c r="AH305" s="155"/>
      <c r="AI305" s="33"/>
      <c r="AJ305" s="33"/>
      <c r="AK305" s="8"/>
      <c r="AL305" s="4" t="s">
        <v>179</v>
      </c>
      <c r="AM305" s="8"/>
    </row>
    <row r="306" spans="1:39" ht="56">
      <c r="A306" s="13">
        <v>299</v>
      </c>
      <c r="B306" s="13"/>
      <c r="C306" s="13" t="s">
        <v>1016</v>
      </c>
      <c r="D306" s="13" t="s">
        <v>1017</v>
      </c>
      <c r="E306" s="13" t="s">
        <v>1497</v>
      </c>
      <c r="F306" s="43" t="s">
        <v>1019</v>
      </c>
      <c r="G306" s="43" t="s">
        <v>224</v>
      </c>
      <c r="H306" s="8" t="s">
        <v>46</v>
      </c>
      <c r="I306" s="82" t="s">
        <v>242</v>
      </c>
      <c r="J306" s="8" t="s">
        <v>1025</v>
      </c>
      <c r="K306" s="14">
        <v>5.51</v>
      </c>
      <c r="L306" s="8" t="s">
        <v>1498</v>
      </c>
      <c r="M306" s="1" t="s">
        <v>1421</v>
      </c>
      <c r="N306" s="34" t="s">
        <v>1499</v>
      </c>
      <c r="O306" s="6">
        <v>45240</v>
      </c>
      <c r="P306" s="8">
        <v>2023</v>
      </c>
      <c r="Q306" s="6" t="s">
        <v>1644</v>
      </c>
      <c r="R306" s="6"/>
      <c r="S306" s="6"/>
      <c r="T306" s="6"/>
      <c r="U306" s="6">
        <v>46701</v>
      </c>
      <c r="V306" s="6"/>
      <c r="W306" s="6">
        <v>47432</v>
      </c>
      <c r="X306" s="6">
        <v>47067</v>
      </c>
      <c r="Y306" s="6"/>
      <c r="Z306" s="6">
        <v>47067</v>
      </c>
      <c r="AA306" s="6">
        <v>45971</v>
      </c>
      <c r="AB306" s="6">
        <v>45606</v>
      </c>
      <c r="AC306" s="6"/>
      <c r="AD306" s="6"/>
      <c r="AE306" s="153"/>
      <c r="AF306" s="153"/>
      <c r="AG306" s="156"/>
      <c r="AH306" s="155"/>
      <c r="AI306" s="33"/>
      <c r="AJ306" s="33"/>
      <c r="AK306" s="8"/>
      <c r="AL306" s="8" t="s">
        <v>48</v>
      </c>
      <c r="AM306" s="8"/>
    </row>
    <row r="307" spans="1:39" ht="84">
      <c r="A307" s="13">
        <v>300</v>
      </c>
      <c r="B307" s="13"/>
      <c r="C307" s="41" t="s">
        <v>1007</v>
      </c>
      <c r="D307" s="8" t="s">
        <v>1008</v>
      </c>
      <c r="E307" s="13" t="s">
        <v>1500</v>
      </c>
      <c r="F307" s="43" t="s">
        <v>227</v>
      </c>
      <c r="G307" s="43" t="s">
        <v>224</v>
      </c>
      <c r="H307" s="8" t="s">
        <v>46</v>
      </c>
      <c r="I307" s="82" t="s">
        <v>1501</v>
      </c>
      <c r="J307" s="8" t="s">
        <v>1025</v>
      </c>
      <c r="K307" s="14">
        <v>3.9249999999999998</v>
      </c>
      <c r="L307" s="8" t="s">
        <v>1502</v>
      </c>
      <c r="M307" s="1" t="s">
        <v>1503</v>
      </c>
      <c r="N307" s="34" t="s">
        <v>1504</v>
      </c>
      <c r="O307" s="6">
        <v>45239</v>
      </c>
      <c r="P307" s="8">
        <v>2023</v>
      </c>
      <c r="Q307" s="6" t="s">
        <v>1644</v>
      </c>
      <c r="R307" s="6"/>
      <c r="S307" s="6"/>
      <c r="T307" s="6"/>
      <c r="U307" s="6">
        <v>46700</v>
      </c>
      <c r="V307" s="6"/>
      <c r="W307" s="6">
        <v>47431</v>
      </c>
      <c r="X307" s="6">
        <v>47066</v>
      </c>
      <c r="Y307" s="6"/>
      <c r="Z307" s="6">
        <v>47066</v>
      </c>
      <c r="AA307" s="6">
        <v>45970</v>
      </c>
      <c r="AB307" s="6">
        <v>45605</v>
      </c>
      <c r="AC307" s="6"/>
      <c r="AD307" s="6"/>
      <c r="AE307" s="153"/>
      <c r="AF307" s="153"/>
      <c r="AG307" s="156"/>
      <c r="AH307" s="155"/>
      <c r="AI307" s="33"/>
      <c r="AJ307" s="33"/>
      <c r="AK307" s="8"/>
      <c r="AL307" s="8" t="s">
        <v>48</v>
      </c>
      <c r="AM307" s="8"/>
    </row>
    <row r="308" spans="1:39" ht="28">
      <c r="A308" s="13">
        <v>301</v>
      </c>
      <c r="B308" s="8"/>
      <c r="C308" s="41" t="s">
        <v>1007</v>
      </c>
      <c r="D308" s="8" t="s">
        <v>1008</v>
      </c>
      <c r="E308" s="13" t="s">
        <v>1511</v>
      </c>
      <c r="F308" s="43" t="s">
        <v>227</v>
      </c>
      <c r="G308" s="43" t="s">
        <v>224</v>
      </c>
      <c r="H308" s="8" t="s">
        <v>14</v>
      </c>
      <c r="I308" s="82" t="s">
        <v>298</v>
      </c>
      <c r="J308" s="8" t="s">
        <v>1362</v>
      </c>
      <c r="K308" s="14">
        <v>3.2</v>
      </c>
      <c r="L308" s="8" t="s">
        <v>1512</v>
      </c>
      <c r="M308" s="1" t="s">
        <v>1513</v>
      </c>
      <c r="N308" s="34" t="s">
        <v>1514</v>
      </c>
      <c r="O308" s="6">
        <v>45163</v>
      </c>
      <c r="P308" s="8">
        <v>2023</v>
      </c>
      <c r="Q308" s="6" t="s">
        <v>1644</v>
      </c>
      <c r="R308" s="6"/>
      <c r="S308" s="6"/>
      <c r="T308" s="6"/>
      <c r="U308" s="6">
        <v>45894</v>
      </c>
      <c r="V308" s="6"/>
      <c r="W308" s="6"/>
      <c r="X308" s="6"/>
      <c r="Y308" s="6"/>
      <c r="Z308" s="6">
        <v>46990</v>
      </c>
      <c r="AA308" s="6">
        <v>45894</v>
      </c>
      <c r="AB308" s="6"/>
      <c r="AC308" s="6"/>
      <c r="AD308" s="6"/>
      <c r="AE308" s="153"/>
      <c r="AF308" s="153"/>
      <c r="AG308" s="156"/>
      <c r="AH308" s="155"/>
      <c r="AI308" s="33"/>
      <c r="AJ308" s="33"/>
      <c r="AK308" s="8"/>
      <c r="AL308" s="8" t="s">
        <v>49</v>
      </c>
      <c r="AM308" s="8"/>
    </row>
    <row r="309" spans="1:39" ht="28">
      <c r="A309" s="13">
        <v>302</v>
      </c>
      <c r="B309" s="8" t="s">
        <v>1515</v>
      </c>
      <c r="C309" s="8" t="s">
        <v>1205</v>
      </c>
      <c r="D309" s="13" t="s">
        <v>1017</v>
      </c>
      <c r="E309" s="110"/>
      <c r="F309" s="43" t="s">
        <v>1076</v>
      </c>
      <c r="G309" s="43" t="s">
        <v>224</v>
      </c>
      <c r="H309" s="8" t="s">
        <v>21</v>
      </c>
      <c r="I309" s="82" t="s">
        <v>1619</v>
      </c>
      <c r="J309" s="109" t="s">
        <v>1206</v>
      </c>
      <c r="K309" s="14">
        <v>1.74</v>
      </c>
      <c r="L309" s="8" t="s">
        <v>1520</v>
      </c>
      <c r="M309" s="8" t="s">
        <v>1207</v>
      </c>
      <c r="N309" s="8" t="s">
        <v>1521</v>
      </c>
      <c r="O309" s="6">
        <v>45202</v>
      </c>
      <c r="P309" s="8">
        <v>2023</v>
      </c>
      <c r="Q309" s="6" t="s">
        <v>1644</v>
      </c>
      <c r="R309" s="6"/>
      <c r="S309" s="6"/>
      <c r="T309" s="6"/>
      <c r="U309" s="6">
        <v>46663</v>
      </c>
      <c r="V309" s="6"/>
      <c r="W309" s="6"/>
      <c r="X309" s="6"/>
      <c r="Y309" s="6"/>
      <c r="Z309" s="6"/>
      <c r="AA309" s="6"/>
      <c r="AB309" s="6"/>
      <c r="AC309" s="6"/>
      <c r="AD309" s="6"/>
      <c r="AE309" s="153"/>
      <c r="AF309" s="153"/>
      <c r="AG309" s="156"/>
      <c r="AH309" s="155"/>
      <c r="AI309" s="33"/>
      <c r="AJ309" s="33"/>
      <c r="AK309" s="8"/>
      <c r="AL309" s="6" t="s">
        <v>55</v>
      </c>
      <c r="AM309" s="8"/>
    </row>
    <row r="310" spans="1:39" ht="56">
      <c r="A310" s="13">
        <v>303</v>
      </c>
      <c r="B310" s="8" t="s">
        <v>1515</v>
      </c>
      <c r="C310" s="8" t="s">
        <v>1205</v>
      </c>
      <c r="D310" s="13" t="s">
        <v>1017</v>
      </c>
      <c r="E310" s="110"/>
      <c r="F310" s="43" t="s">
        <v>1076</v>
      </c>
      <c r="G310" s="43" t="s">
        <v>224</v>
      </c>
      <c r="H310" s="8" t="s">
        <v>21</v>
      </c>
      <c r="I310" s="82" t="s">
        <v>1619</v>
      </c>
      <c r="J310" s="109" t="s">
        <v>1206</v>
      </c>
      <c r="K310" s="14">
        <v>5.0599999999999996</v>
      </c>
      <c r="L310" s="8" t="s">
        <v>1522</v>
      </c>
      <c r="M310" s="8" t="s">
        <v>1207</v>
      </c>
      <c r="N310" s="8" t="s">
        <v>1523</v>
      </c>
      <c r="O310" s="6">
        <v>45202</v>
      </c>
      <c r="P310" s="8">
        <v>2023</v>
      </c>
      <c r="Q310" s="6" t="s">
        <v>1644</v>
      </c>
      <c r="R310" s="6"/>
      <c r="S310" s="6"/>
      <c r="T310" s="6"/>
      <c r="U310" s="6">
        <v>46663</v>
      </c>
      <c r="V310" s="6"/>
      <c r="W310" s="6"/>
      <c r="X310" s="6">
        <v>47029</v>
      </c>
      <c r="Y310" s="6"/>
      <c r="Z310" s="6"/>
      <c r="AA310" s="6"/>
      <c r="AB310" s="6"/>
      <c r="AC310" s="6"/>
      <c r="AD310" s="6"/>
      <c r="AE310" s="153"/>
      <c r="AF310" s="153"/>
      <c r="AG310" s="156"/>
      <c r="AH310" s="155"/>
      <c r="AI310" s="33"/>
      <c r="AJ310" s="33"/>
      <c r="AK310" s="8"/>
      <c r="AL310" s="6" t="s">
        <v>55</v>
      </c>
      <c r="AM310" s="8"/>
    </row>
    <row r="311" spans="1:39" ht="28">
      <c r="A311" s="13">
        <v>304</v>
      </c>
      <c r="B311" s="8" t="s">
        <v>1515</v>
      </c>
      <c r="C311" s="8" t="s">
        <v>1205</v>
      </c>
      <c r="D311" s="13" t="s">
        <v>1017</v>
      </c>
      <c r="E311" s="13"/>
      <c r="F311" s="43" t="s">
        <v>1076</v>
      </c>
      <c r="G311" s="43" t="s">
        <v>224</v>
      </c>
      <c r="H311" s="8" t="s">
        <v>21</v>
      </c>
      <c r="I311" s="82" t="s">
        <v>254</v>
      </c>
      <c r="J311" s="8" t="s">
        <v>1516</v>
      </c>
      <c r="K311" s="14">
        <v>0.80100000000000005</v>
      </c>
      <c r="L311" s="8" t="s">
        <v>1517</v>
      </c>
      <c r="M311" s="1" t="s">
        <v>1518</v>
      </c>
      <c r="N311" s="34" t="s">
        <v>1519</v>
      </c>
      <c r="O311" s="6">
        <v>45266</v>
      </c>
      <c r="P311" s="8">
        <v>2023</v>
      </c>
      <c r="Q311" s="6" t="s">
        <v>1644</v>
      </c>
      <c r="R311" s="6"/>
      <c r="S311" s="6"/>
      <c r="T311" s="6"/>
      <c r="U311" s="6">
        <v>46727</v>
      </c>
      <c r="V311" s="6"/>
      <c r="W311" s="6">
        <v>47458</v>
      </c>
      <c r="X311" s="6">
        <v>47093</v>
      </c>
      <c r="Y311" s="6"/>
      <c r="Z311" s="6">
        <v>47093</v>
      </c>
      <c r="AA311" s="6">
        <v>45997</v>
      </c>
      <c r="AB311" s="6">
        <v>45632</v>
      </c>
      <c r="AC311" s="6"/>
      <c r="AD311" s="6"/>
      <c r="AE311" s="153"/>
      <c r="AF311" s="153"/>
      <c r="AG311" s="156"/>
      <c r="AH311" s="155"/>
      <c r="AI311" s="33"/>
      <c r="AJ311" s="33"/>
      <c r="AK311" s="8"/>
      <c r="AL311" s="8" t="s">
        <v>175</v>
      </c>
      <c r="AM311" s="8"/>
    </row>
    <row r="312" spans="1:39" ht="28">
      <c r="A312" s="13">
        <v>305</v>
      </c>
      <c r="B312" s="8"/>
      <c r="C312" s="41" t="s">
        <v>1007</v>
      </c>
      <c r="D312" s="8" t="s">
        <v>1008</v>
      </c>
      <c r="E312" s="13" t="s">
        <v>1524</v>
      </c>
      <c r="F312" s="43" t="s">
        <v>1525</v>
      </c>
      <c r="G312" s="43" t="s">
        <v>224</v>
      </c>
      <c r="H312" s="8" t="s">
        <v>21</v>
      </c>
      <c r="I312" s="82" t="s">
        <v>1526</v>
      </c>
      <c r="J312" s="8" t="s">
        <v>1527</v>
      </c>
      <c r="K312" s="14">
        <v>4.3049999999999997</v>
      </c>
      <c r="L312" s="8" t="s">
        <v>1528</v>
      </c>
      <c r="M312" s="1" t="s">
        <v>1022</v>
      </c>
      <c r="N312" s="34" t="s">
        <v>1529</v>
      </c>
      <c r="O312" s="6">
        <v>45281</v>
      </c>
      <c r="P312" s="8">
        <v>2023</v>
      </c>
      <c r="Q312" s="6" t="s">
        <v>1644</v>
      </c>
      <c r="R312" s="6"/>
      <c r="S312" s="6">
        <v>47473</v>
      </c>
      <c r="T312" s="6">
        <v>47108</v>
      </c>
      <c r="U312" s="6">
        <v>46742</v>
      </c>
      <c r="V312" s="6"/>
      <c r="W312" s="6">
        <v>47473</v>
      </c>
      <c r="X312" s="6"/>
      <c r="Y312" s="6">
        <v>47108</v>
      </c>
      <c r="Z312" s="6">
        <v>47108</v>
      </c>
      <c r="AA312" s="6">
        <v>46012</v>
      </c>
      <c r="AB312" s="6">
        <v>45647</v>
      </c>
      <c r="AC312" s="6"/>
      <c r="AD312" s="6">
        <v>48203</v>
      </c>
      <c r="AE312" s="153"/>
      <c r="AF312" s="153"/>
      <c r="AG312" s="156"/>
      <c r="AH312" s="155"/>
      <c r="AI312" s="33"/>
      <c r="AJ312" s="33"/>
      <c r="AK312" s="8"/>
      <c r="AL312" s="6" t="s">
        <v>55</v>
      </c>
      <c r="AM312" s="8"/>
    </row>
    <row r="313" spans="1:39" ht="28">
      <c r="A313" s="13">
        <v>306</v>
      </c>
      <c r="B313" s="8"/>
      <c r="C313" s="41" t="s">
        <v>1007</v>
      </c>
      <c r="D313" s="8" t="s">
        <v>1008</v>
      </c>
      <c r="E313" s="13" t="s">
        <v>1545</v>
      </c>
      <c r="F313" s="43" t="s">
        <v>1019</v>
      </c>
      <c r="G313" s="43" t="s">
        <v>224</v>
      </c>
      <c r="H313" s="8" t="s">
        <v>11</v>
      </c>
      <c r="I313" s="82" t="s">
        <v>94</v>
      </c>
      <c r="J313" s="8" t="s">
        <v>1362</v>
      </c>
      <c r="K313" s="14">
        <v>2</v>
      </c>
      <c r="L313" s="8" t="s">
        <v>1546</v>
      </c>
      <c r="M313" s="1" t="s">
        <v>1127</v>
      </c>
      <c r="N313" s="34" t="s">
        <v>1547</v>
      </c>
      <c r="O313" s="6">
        <v>45134</v>
      </c>
      <c r="P313" s="8">
        <v>2023</v>
      </c>
      <c r="Q313" s="6" t="s">
        <v>1644</v>
      </c>
      <c r="R313" s="6"/>
      <c r="S313" s="6"/>
      <c r="T313" s="6"/>
      <c r="U313" s="6">
        <v>45865</v>
      </c>
      <c r="V313" s="6"/>
      <c r="W313" s="6"/>
      <c r="X313" s="6"/>
      <c r="Y313" s="6"/>
      <c r="Z313" s="6">
        <v>46961</v>
      </c>
      <c r="AA313" s="6">
        <v>45865</v>
      </c>
      <c r="AB313" s="6"/>
      <c r="AC313" s="6"/>
      <c r="AD313" s="6"/>
      <c r="AE313" s="153"/>
      <c r="AF313" s="153"/>
      <c r="AG313" s="156"/>
      <c r="AH313" s="155"/>
      <c r="AI313" s="33"/>
      <c r="AJ313" s="33"/>
      <c r="AK313" s="8"/>
      <c r="AL313" s="8" t="s">
        <v>1641</v>
      </c>
      <c r="AM313" s="8"/>
    </row>
    <row r="314" spans="1:39" ht="56">
      <c r="A314" s="13">
        <v>307</v>
      </c>
      <c r="B314" s="8" t="s">
        <v>815</v>
      </c>
      <c r="C314" s="8" t="s">
        <v>1205</v>
      </c>
      <c r="D314" s="13" t="s">
        <v>1017</v>
      </c>
      <c r="E314" s="13" t="s">
        <v>1535</v>
      </c>
      <c r="F314" s="43" t="s">
        <v>1370</v>
      </c>
      <c r="G314" s="43" t="s">
        <v>224</v>
      </c>
      <c r="H314" s="8" t="s">
        <v>11</v>
      </c>
      <c r="I314" s="82" t="s">
        <v>254</v>
      </c>
      <c r="J314" s="8" t="s">
        <v>1092</v>
      </c>
      <c r="K314" s="14">
        <v>4.4000000000000004</v>
      </c>
      <c r="L314" s="8" t="s">
        <v>1536</v>
      </c>
      <c r="M314" s="1" t="s">
        <v>1537</v>
      </c>
      <c r="N314" s="34" t="s">
        <v>1538</v>
      </c>
      <c r="O314" s="6">
        <v>45230</v>
      </c>
      <c r="P314" s="8">
        <v>2023</v>
      </c>
      <c r="Q314" s="6" t="s">
        <v>1644</v>
      </c>
      <c r="R314" s="6"/>
      <c r="S314" s="6"/>
      <c r="T314" s="6"/>
      <c r="U314" s="6">
        <v>46691</v>
      </c>
      <c r="V314" s="6"/>
      <c r="W314" s="6">
        <v>47422</v>
      </c>
      <c r="X314" s="6"/>
      <c r="Y314" s="6"/>
      <c r="Z314" s="6">
        <v>47057</v>
      </c>
      <c r="AA314" s="6">
        <v>45961</v>
      </c>
      <c r="AB314" s="6">
        <v>45596</v>
      </c>
      <c r="AC314" s="6"/>
      <c r="AD314" s="6"/>
      <c r="AE314" s="153"/>
      <c r="AF314" s="153"/>
      <c r="AG314" s="156"/>
      <c r="AH314" s="155"/>
      <c r="AI314" s="33"/>
      <c r="AJ314" s="33"/>
      <c r="AK314" s="8"/>
      <c r="AL314" s="8" t="s">
        <v>1641</v>
      </c>
      <c r="AM314" s="8"/>
    </row>
    <row r="315" spans="1:39" ht="56">
      <c r="A315" s="13">
        <v>308</v>
      </c>
      <c r="B315" s="8" t="s">
        <v>815</v>
      </c>
      <c r="C315" s="8" t="s">
        <v>1539</v>
      </c>
      <c r="D315" s="13" t="s">
        <v>1017</v>
      </c>
      <c r="E315" s="13"/>
      <c r="F315" s="43" t="s">
        <v>1370</v>
      </c>
      <c r="G315" s="43" t="s">
        <v>224</v>
      </c>
      <c r="H315" s="8" t="s">
        <v>11</v>
      </c>
      <c r="I315" s="82" t="s">
        <v>254</v>
      </c>
      <c r="J315" s="8" t="s">
        <v>1092</v>
      </c>
      <c r="K315" s="14">
        <v>14.734999999999999</v>
      </c>
      <c r="L315" s="8" t="s">
        <v>1540</v>
      </c>
      <c r="M315" s="1" t="s">
        <v>1537</v>
      </c>
      <c r="N315" s="34" t="s">
        <v>1541</v>
      </c>
      <c r="O315" s="6">
        <v>45265</v>
      </c>
      <c r="P315" s="8">
        <v>2023</v>
      </c>
      <c r="Q315" s="6" t="s">
        <v>1644</v>
      </c>
      <c r="R315" s="6"/>
      <c r="S315" s="6"/>
      <c r="T315" s="6"/>
      <c r="U315" s="6">
        <v>46726</v>
      </c>
      <c r="V315" s="6"/>
      <c r="W315" s="6">
        <v>47457</v>
      </c>
      <c r="X315" s="6"/>
      <c r="Y315" s="6"/>
      <c r="Z315" s="6">
        <v>47092</v>
      </c>
      <c r="AA315" s="6">
        <v>45996</v>
      </c>
      <c r="AB315" s="6">
        <v>45631</v>
      </c>
      <c r="AC315" s="6"/>
      <c r="AD315" s="6"/>
      <c r="AE315" s="153"/>
      <c r="AF315" s="153"/>
      <c r="AG315" s="156"/>
      <c r="AH315" s="155"/>
      <c r="AI315" s="33"/>
      <c r="AJ315" s="33"/>
      <c r="AK315" s="8"/>
      <c r="AL315" s="8" t="s">
        <v>1641</v>
      </c>
      <c r="AM315" s="8"/>
    </row>
    <row r="316" spans="1:39" ht="84">
      <c r="A316" s="13">
        <v>309</v>
      </c>
      <c r="B316" s="8" t="s">
        <v>815</v>
      </c>
      <c r="C316" s="13" t="s">
        <v>1539</v>
      </c>
      <c r="D316" s="13" t="s">
        <v>1017</v>
      </c>
      <c r="E316" s="8" t="s">
        <v>1542</v>
      </c>
      <c r="F316" s="43" t="s">
        <v>1366</v>
      </c>
      <c r="G316" s="127" t="s">
        <v>224</v>
      </c>
      <c r="H316" s="8" t="s">
        <v>11</v>
      </c>
      <c r="I316" s="82" t="s">
        <v>254</v>
      </c>
      <c r="J316" s="8" t="s">
        <v>1092</v>
      </c>
      <c r="K316" s="35">
        <v>11</v>
      </c>
      <c r="L316" s="126" t="s">
        <v>1543</v>
      </c>
      <c r="M316" s="8" t="s">
        <v>1022</v>
      </c>
      <c r="N316" s="34" t="s">
        <v>1544</v>
      </c>
      <c r="O316" s="131">
        <v>45259</v>
      </c>
      <c r="P316" s="2">
        <v>2023</v>
      </c>
      <c r="Q316" s="6" t="s">
        <v>1644</v>
      </c>
      <c r="R316" s="6"/>
      <c r="S316" s="6"/>
      <c r="T316" s="6"/>
      <c r="U316" s="6">
        <v>47086</v>
      </c>
      <c r="V316" s="6"/>
      <c r="W316" s="6">
        <v>47451</v>
      </c>
      <c r="X316" s="6">
        <v>47086</v>
      </c>
      <c r="Y316" s="6"/>
      <c r="Z316" s="6">
        <v>47086</v>
      </c>
      <c r="AA316" s="6">
        <v>45990</v>
      </c>
      <c r="AB316" s="6">
        <v>45625</v>
      </c>
      <c r="AC316" s="6"/>
      <c r="AD316" s="6"/>
      <c r="AE316" s="153"/>
      <c r="AF316" s="153"/>
      <c r="AG316" s="156"/>
      <c r="AH316" s="155"/>
      <c r="AI316" s="33"/>
      <c r="AJ316" s="33"/>
      <c r="AK316" s="8"/>
      <c r="AL316" s="8" t="s">
        <v>1641</v>
      </c>
      <c r="AM316" s="8"/>
    </row>
    <row r="317" spans="1:39" ht="56">
      <c r="A317" s="13">
        <v>310</v>
      </c>
      <c r="B317" s="8"/>
      <c r="C317" s="41" t="s">
        <v>1007</v>
      </c>
      <c r="D317" s="8" t="s">
        <v>1008</v>
      </c>
      <c r="E317" s="13" t="s">
        <v>1548</v>
      </c>
      <c r="F317" s="43" t="s">
        <v>1019</v>
      </c>
      <c r="G317" s="43" t="s">
        <v>224</v>
      </c>
      <c r="H317" s="8" t="s">
        <v>1244</v>
      </c>
      <c r="I317" s="82" t="s">
        <v>1341</v>
      </c>
      <c r="J317" s="8" t="s">
        <v>1362</v>
      </c>
      <c r="K317" s="14">
        <v>5.57</v>
      </c>
      <c r="L317" s="8" t="s">
        <v>1549</v>
      </c>
      <c r="M317" s="1" t="s">
        <v>1022</v>
      </c>
      <c r="N317" s="34" t="s">
        <v>1550</v>
      </c>
      <c r="O317" s="6">
        <v>45173</v>
      </c>
      <c r="P317" s="8">
        <v>2023</v>
      </c>
      <c r="Q317" s="6" t="s">
        <v>1644</v>
      </c>
      <c r="R317" s="6"/>
      <c r="S317" s="6"/>
      <c r="T317" s="6"/>
      <c r="U317" s="6">
        <v>45904</v>
      </c>
      <c r="V317" s="6"/>
      <c r="W317" s="6"/>
      <c r="X317" s="6"/>
      <c r="Y317" s="6"/>
      <c r="Z317" s="6">
        <v>47000</v>
      </c>
      <c r="AA317" s="6">
        <v>45904</v>
      </c>
      <c r="AB317" s="6"/>
      <c r="AC317" s="6"/>
      <c r="AD317" s="6"/>
      <c r="AE317" s="153"/>
      <c r="AF317" s="153"/>
      <c r="AG317" s="156"/>
      <c r="AH317" s="155"/>
      <c r="AI317" s="33"/>
      <c r="AJ317" s="33"/>
      <c r="AK317" s="8"/>
      <c r="AL317" s="8" t="s">
        <v>76</v>
      </c>
      <c r="AM317" s="8"/>
    </row>
    <row r="318" spans="1:39" ht="28">
      <c r="A318" s="13">
        <v>311</v>
      </c>
      <c r="B318" s="8"/>
      <c r="C318" s="8" t="s">
        <v>1016</v>
      </c>
      <c r="D318" s="13" t="s">
        <v>1017</v>
      </c>
      <c r="E318" s="13" t="s">
        <v>1551</v>
      </c>
      <c r="F318" s="43" t="s">
        <v>1019</v>
      </c>
      <c r="G318" s="43" t="s">
        <v>224</v>
      </c>
      <c r="H318" s="8" t="s">
        <v>37</v>
      </c>
      <c r="I318" s="82" t="s">
        <v>788</v>
      </c>
      <c r="J318" s="8" t="s">
        <v>1092</v>
      </c>
      <c r="K318" s="14">
        <v>6</v>
      </c>
      <c r="L318" s="8" t="s">
        <v>1552</v>
      </c>
      <c r="M318" s="1" t="s">
        <v>1022</v>
      </c>
      <c r="N318" s="34" t="s">
        <v>1553</v>
      </c>
      <c r="O318" s="6">
        <v>45244</v>
      </c>
      <c r="P318" s="8">
        <v>2023</v>
      </c>
      <c r="Q318" s="6" t="s">
        <v>1644</v>
      </c>
      <c r="R318" s="6"/>
      <c r="S318" s="6"/>
      <c r="T318" s="6"/>
      <c r="U318" s="6">
        <v>46705</v>
      </c>
      <c r="V318" s="6"/>
      <c r="W318" s="6"/>
      <c r="X318" s="6"/>
      <c r="Y318" s="6"/>
      <c r="Z318" s="6">
        <v>47071</v>
      </c>
      <c r="AA318" s="6">
        <v>45975</v>
      </c>
      <c r="AB318" s="6">
        <v>45610</v>
      </c>
      <c r="AC318" s="6"/>
      <c r="AD318" s="6"/>
      <c r="AE318" s="153"/>
      <c r="AF318" s="153"/>
      <c r="AG318" s="156"/>
      <c r="AH318" s="155"/>
      <c r="AI318" s="33"/>
      <c r="AJ318" s="33"/>
      <c r="AK318" s="8"/>
      <c r="AL318" s="8" t="s">
        <v>1640</v>
      </c>
      <c r="AM318" s="8"/>
    </row>
    <row r="319" spans="1:39" ht="28">
      <c r="A319" s="13">
        <v>312</v>
      </c>
      <c r="B319" s="8"/>
      <c r="C319" s="41" t="s">
        <v>1007</v>
      </c>
      <c r="D319" s="8" t="s">
        <v>1008</v>
      </c>
      <c r="E319" s="13" t="s">
        <v>1556</v>
      </c>
      <c r="F319" s="43" t="s">
        <v>227</v>
      </c>
      <c r="G319" s="43" t="s">
        <v>224</v>
      </c>
      <c r="H319" s="8" t="s">
        <v>38</v>
      </c>
      <c r="I319" s="82" t="s">
        <v>309</v>
      </c>
      <c r="J319" s="8" t="s">
        <v>1362</v>
      </c>
      <c r="K319" s="14">
        <v>3.79</v>
      </c>
      <c r="L319" s="8" t="s">
        <v>1557</v>
      </c>
      <c r="M319" s="1" t="s">
        <v>1022</v>
      </c>
      <c r="N319" s="34" t="s">
        <v>1558</v>
      </c>
      <c r="O319" s="6">
        <v>45149</v>
      </c>
      <c r="P319" s="8">
        <v>2023</v>
      </c>
      <c r="Q319" s="6" t="s">
        <v>1644</v>
      </c>
      <c r="R319" s="6"/>
      <c r="S319" s="6"/>
      <c r="T319" s="6"/>
      <c r="U319" s="6">
        <v>45880</v>
      </c>
      <c r="V319" s="6"/>
      <c r="W319" s="6">
        <v>47341</v>
      </c>
      <c r="X319" s="6"/>
      <c r="Y319" s="6"/>
      <c r="Z319" s="6">
        <v>46976</v>
      </c>
      <c r="AA319" s="6">
        <v>45880</v>
      </c>
      <c r="AB319" s="6"/>
      <c r="AC319" s="6"/>
      <c r="AD319" s="6"/>
      <c r="AE319" s="153"/>
      <c r="AF319" s="153"/>
      <c r="AG319" s="156"/>
      <c r="AH319" s="155"/>
      <c r="AI319" s="33"/>
      <c r="AJ319" s="33"/>
      <c r="AK319" s="8"/>
      <c r="AL319" s="4" t="s">
        <v>100</v>
      </c>
      <c r="AM319" s="8"/>
    </row>
    <row r="320" spans="1:39" ht="28">
      <c r="A320" s="13">
        <v>313</v>
      </c>
      <c r="B320" s="8"/>
      <c r="C320" s="41" t="s">
        <v>1007</v>
      </c>
      <c r="D320" s="8" t="s">
        <v>1008</v>
      </c>
      <c r="E320" s="13" t="s">
        <v>1559</v>
      </c>
      <c r="F320" s="43" t="s">
        <v>1019</v>
      </c>
      <c r="G320" s="43" t="s">
        <v>224</v>
      </c>
      <c r="H320" s="8" t="s">
        <v>38</v>
      </c>
      <c r="I320" s="82" t="s">
        <v>116</v>
      </c>
      <c r="J320" s="8" t="s">
        <v>1362</v>
      </c>
      <c r="K320" s="14">
        <v>6</v>
      </c>
      <c r="L320" s="8" t="s">
        <v>1560</v>
      </c>
      <c r="M320" s="1" t="s">
        <v>1051</v>
      </c>
      <c r="N320" s="34" t="s">
        <v>1561</v>
      </c>
      <c r="O320" s="6">
        <v>45162</v>
      </c>
      <c r="P320" s="8">
        <v>2023</v>
      </c>
      <c r="Q320" s="6" t="s">
        <v>1644</v>
      </c>
      <c r="R320" s="6"/>
      <c r="S320" s="6"/>
      <c r="T320" s="6"/>
      <c r="U320" s="6">
        <v>45893</v>
      </c>
      <c r="V320" s="6"/>
      <c r="W320" s="6">
        <v>47354</v>
      </c>
      <c r="X320" s="6"/>
      <c r="Y320" s="6"/>
      <c r="Z320" s="6">
        <v>46989</v>
      </c>
      <c r="AA320" s="6">
        <v>45893</v>
      </c>
      <c r="AB320" s="6"/>
      <c r="AC320" s="6"/>
      <c r="AD320" s="6"/>
      <c r="AE320" s="153"/>
      <c r="AF320" s="153"/>
      <c r="AG320" s="156"/>
      <c r="AH320" s="155"/>
      <c r="AI320" s="33"/>
      <c r="AJ320" s="33"/>
      <c r="AK320" s="8"/>
      <c r="AL320" s="4" t="s">
        <v>100</v>
      </c>
      <c r="AM320" s="8"/>
    </row>
    <row r="321" spans="1:39" ht="28">
      <c r="A321" s="13">
        <v>314</v>
      </c>
      <c r="B321" s="8"/>
      <c r="C321" s="41" t="s">
        <v>1007</v>
      </c>
      <c r="D321" s="8" t="s">
        <v>1008</v>
      </c>
      <c r="E321" s="13"/>
      <c r="F321" s="43" t="s">
        <v>1370</v>
      </c>
      <c r="G321" s="43" t="s">
        <v>224</v>
      </c>
      <c r="H321" s="8" t="s">
        <v>38</v>
      </c>
      <c r="I321" s="82" t="s">
        <v>309</v>
      </c>
      <c r="J321" s="8" t="s">
        <v>1362</v>
      </c>
      <c r="K321" s="14">
        <v>3</v>
      </c>
      <c r="L321" s="8" t="s">
        <v>129</v>
      </c>
      <c r="M321" s="1" t="s">
        <v>1022</v>
      </c>
      <c r="N321" s="34" t="s">
        <v>1562</v>
      </c>
      <c r="O321" s="6">
        <v>45211</v>
      </c>
      <c r="P321" s="8">
        <v>2023</v>
      </c>
      <c r="Q321" s="6" t="s">
        <v>1644</v>
      </c>
      <c r="R321" s="6"/>
      <c r="S321" s="6"/>
      <c r="T321" s="6"/>
      <c r="U321" s="6">
        <v>45942</v>
      </c>
      <c r="V321" s="6"/>
      <c r="W321" s="6"/>
      <c r="X321" s="6"/>
      <c r="Y321" s="6"/>
      <c r="Z321" s="6">
        <v>47038</v>
      </c>
      <c r="AA321" s="6">
        <v>45942</v>
      </c>
      <c r="AB321" s="6"/>
      <c r="AC321" s="6"/>
      <c r="AD321" s="6"/>
      <c r="AE321" s="153"/>
      <c r="AF321" s="153"/>
      <c r="AG321" s="156"/>
      <c r="AH321" s="155"/>
      <c r="AI321" s="33"/>
      <c r="AJ321" s="33"/>
      <c r="AK321" s="8"/>
      <c r="AL321" s="4" t="s">
        <v>100</v>
      </c>
      <c r="AM321" s="8"/>
    </row>
    <row r="322" spans="1:39" ht="112">
      <c r="A322" s="13">
        <v>315</v>
      </c>
      <c r="B322" s="8" t="s">
        <v>815</v>
      </c>
      <c r="C322" s="8" t="s">
        <v>1016</v>
      </c>
      <c r="D322" s="13" t="s">
        <v>1017</v>
      </c>
      <c r="E322" s="13" t="s">
        <v>1565</v>
      </c>
      <c r="F322" s="43" t="s">
        <v>1370</v>
      </c>
      <c r="G322" s="43" t="s">
        <v>224</v>
      </c>
      <c r="H322" s="8" t="s">
        <v>15</v>
      </c>
      <c r="I322" s="82" t="s">
        <v>240</v>
      </c>
      <c r="J322" s="8" t="s">
        <v>1092</v>
      </c>
      <c r="K322" s="14">
        <v>19.707999999999998</v>
      </c>
      <c r="L322" s="8" t="s">
        <v>1566</v>
      </c>
      <c r="M322" s="1" t="s">
        <v>1537</v>
      </c>
      <c r="N322" s="34" t="s">
        <v>1567</v>
      </c>
      <c r="O322" s="6">
        <v>45230</v>
      </c>
      <c r="P322" s="8">
        <v>2023</v>
      </c>
      <c r="Q322" s="6" t="s">
        <v>1644</v>
      </c>
      <c r="R322" s="6"/>
      <c r="S322" s="6"/>
      <c r="T322" s="6"/>
      <c r="U322" s="6">
        <v>46691</v>
      </c>
      <c r="V322" s="6"/>
      <c r="W322" s="6"/>
      <c r="X322" s="6">
        <v>47057</v>
      </c>
      <c r="Y322" s="6"/>
      <c r="Z322" s="6">
        <v>47057</v>
      </c>
      <c r="AA322" s="6">
        <v>45961</v>
      </c>
      <c r="AB322" s="6">
        <v>45596</v>
      </c>
      <c r="AC322" s="6"/>
      <c r="AD322" s="6"/>
      <c r="AE322" s="153"/>
      <c r="AF322" s="153"/>
      <c r="AG322" s="156"/>
      <c r="AH322" s="155"/>
      <c r="AI322" s="33"/>
      <c r="AJ322" s="33"/>
      <c r="AK322" s="8"/>
      <c r="AL322" s="8" t="s">
        <v>47</v>
      </c>
      <c r="AM322" s="8"/>
    </row>
    <row r="323" spans="1:39" ht="28">
      <c r="A323" s="13">
        <v>316</v>
      </c>
      <c r="B323" s="8"/>
      <c r="C323" s="41" t="s">
        <v>1007</v>
      </c>
      <c r="D323" s="8" t="s">
        <v>1008</v>
      </c>
      <c r="E323" s="13" t="s">
        <v>1563</v>
      </c>
      <c r="F323" s="43" t="s">
        <v>1019</v>
      </c>
      <c r="G323" s="43" t="s">
        <v>224</v>
      </c>
      <c r="H323" s="8" t="s">
        <v>15</v>
      </c>
      <c r="I323" s="82" t="s">
        <v>1617</v>
      </c>
      <c r="J323" s="8" t="s">
        <v>1025</v>
      </c>
      <c r="K323" s="14">
        <v>5</v>
      </c>
      <c r="L323" s="8" t="s">
        <v>355</v>
      </c>
      <c r="M323" s="1" t="s">
        <v>1022</v>
      </c>
      <c r="N323" s="34" t="s">
        <v>1564</v>
      </c>
      <c r="O323" s="6">
        <v>45258</v>
      </c>
      <c r="P323" s="8">
        <v>2023</v>
      </c>
      <c r="Q323" s="6" t="s">
        <v>1644</v>
      </c>
      <c r="R323" s="6"/>
      <c r="S323" s="6"/>
      <c r="T323" s="6"/>
      <c r="U323" s="6">
        <v>46719</v>
      </c>
      <c r="V323" s="6"/>
      <c r="W323" s="6"/>
      <c r="X323" s="6"/>
      <c r="Y323" s="6"/>
      <c r="Z323" s="6">
        <v>47085</v>
      </c>
      <c r="AA323" s="6">
        <v>45989</v>
      </c>
      <c r="AB323" s="6">
        <v>45624</v>
      </c>
      <c r="AC323" s="6"/>
      <c r="AD323" s="6"/>
      <c r="AE323" s="153"/>
      <c r="AF323" s="153"/>
      <c r="AG323" s="156"/>
      <c r="AH323" s="155"/>
      <c r="AI323" s="33"/>
      <c r="AJ323" s="33"/>
      <c r="AK323" s="8"/>
      <c r="AL323" s="8" t="s">
        <v>47</v>
      </c>
      <c r="AM323" s="8"/>
    </row>
    <row r="324" spans="1:39" ht="28">
      <c r="A324" s="13">
        <v>317</v>
      </c>
      <c r="B324" s="8"/>
      <c r="C324" s="41" t="s">
        <v>1007</v>
      </c>
      <c r="D324" s="8" t="s">
        <v>1008</v>
      </c>
      <c r="E324" s="13" t="s">
        <v>1568</v>
      </c>
      <c r="F324" s="43" t="s">
        <v>1019</v>
      </c>
      <c r="G324" s="43" t="s">
        <v>224</v>
      </c>
      <c r="H324" s="8" t="s">
        <v>84</v>
      </c>
      <c r="I324" s="82" t="s">
        <v>119</v>
      </c>
      <c r="J324" s="8" t="s">
        <v>1362</v>
      </c>
      <c r="K324" s="35">
        <v>6.0140000000000002</v>
      </c>
      <c r="L324" s="8" t="s">
        <v>1569</v>
      </c>
      <c r="M324" s="8" t="s">
        <v>1051</v>
      </c>
      <c r="N324" s="34" t="s">
        <v>1570</v>
      </c>
      <c r="O324" s="6">
        <v>45149</v>
      </c>
      <c r="P324" s="8">
        <v>2023</v>
      </c>
      <c r="Q324" s="6" t="s">
        <v>1644</v>
      </c>
      <c r="R324" s="6"/>
      <c r="S324" s="6"/>
      <c r="T324" s="6"/>
      <c r="U324" s="6">
        <v>45880</v>
      </c>
      <c r="V324" s="6"/>
      <c r="W324" s="6"/>
      <c r="X324" s="6"/>
      <c r="Y324" s="6"/>
      <c r="Z324" s="6">
        <v>46976</v>
      </c>
      <c r="AA324" s="6">
        <v>45880</v>
      </c>
      <c r="AB324" s="6"/>
      <c r="AC324" s="6"/>
      <c r="AD324" s="6"/>
      <c r="AE324" s="153"/>
      <c r="AF324" s="153"/>
      <c r="AG324" s="156"/>
      <c r="AH324" s="155"/>
      <c r="AI324" s="33"/>
      <c r="AJ324" s="33"/>
      <c r="AK324" s="8"/>
      <c r="AL324" s="4" t="s">
        <v>85</v>
      </c>
      <c r="AM324" s="8"/>
    </row>
    <row r="325" spans="1:39" ht="28">
      <c r="A325" s="13">
        <v>318</v>
      </c>
      <c r="B325" s="8"/>
      <c r="C325" s="41" t="s">
        <v>1007</v>
      </c>
      <c r="D325" s="8" t="s">
        <v>1008</v>
      </c>
      <c r="E325" s="13" t="s">
        <v>1568</v>
      </c>
      <c r="F325" s="43" t="s">
        <v>227</v>
      </c>
      <c r="G325" s="43" t="s">
        <v>224</v>
      </c>
      <c r="H325" s="8" t="s">
        <v>84</v>
      </c>
      <c r="I325" s="82" t="s">
        <v>119</v>
      </c>
      <c r="J325" s="8" t="s">
        <v>1362</v>
      </c>
      <c r="K325" s="35">
        <v>2.2599999999999998</v>
      </c>
      <c r="L325" s="8" t="s">
        <v>1571</v>
      </c>
      <c r="M325" s="8" t="s">
        <v>1572</v>
      </c>
      <c r="N325" s="34" t="s">
        <v>1573</v>
      </c>
      <c r="O325" s="6">
        <v>45177</v>
      </c>
      <c r="P325" s="8">
        <v>2023</v>
      </c>
      <c r="Q325" s="6" t="s">
        <v>1644</v>
      </c>
      <c r="R325" s="6"/>
      <c r="S325" s="6"/>
      <c r="T325" s="6"/>
      <c r="U325" s="6">
        <v>45908</v>
      </c>
      <c r="V325" s="6"/>
      <c r="W325" s="6"/>
      <c r="X325" s="6"/>
      <c r="Y325" s="6"/>
      <c r="Z325" s="6">
        <v>47004</v>
      </c>
      <c r="AA325" s="6"/>
      <c r="AB325" s="6"/>
      <c r="AC325" s="6"/>
      <c r="AD325" s="6"/>
      <c r="AE325" s="153"/>
      <c r="AF325" s="153"/>
      <c r="AG325" s="156"/>
      <c r="AH325" s="155"/>
      <c r="AI325" s="33"/>
      <c r="AJ325" s="33"/>
      <c r="AK325" s="8"/>
      <c r="AL325" s="4" t="s">
        <v>85</v>
      </c>
      <c r="AM325" s="8"/>
    </row>
    <row r="326" spans="1:39" ht="28">
      <c r="A326" s="13">
        <v>319</v>
      </c>
      <c r="B326" s="8"/>
      <c r="C326" s="41" t="s">
        <v>1007</v>
      </c>
      <c r="D326" s="8" t="s">
        <v>1008</v>
      </c>
      <c r="E326" s="13" t="s">
        <v>1581</v>
      </c>
      <c r="F326" s="43" t="s">
        <v>227</v>
      </c>
      <c r="G326" s="43" t="s">
        <v>224</v>
      </c>
      <c r="H326" s="8" t="s">
        <v>216</v>
      </c>
      <c r="I326" s="82" t="s">
        <v>1582</v>
      </c>
      <c r="J326" s="8" t="s">
        <v>1362</v>
      </c>
      <c r="K326" s="14">
        <v>1.51</v>
      </c>
      <c r="L326" s="8" t="s">
        <v>1583</v>
      </c>
      <c r="M326" s="1" t="s">
        <v>1051</v>
      </c>
      <c r="N326" s="34" t="s">
        <v>1584</v>
      </c>
      <c r="O326" s="6">
        <v>45098</v>
      </c>
      <c r="P326" s="8">
        <v>2023</v>
      </c>
      <c r="Q326" s="6" t="s">
        <v>1644</v>
      </c>
      <c r="R326" s="6"/>
      <c r="S326" s="6"/>
      <c r="T326" s="6"/>
      <c r="U326" s="6">
        <v>45829</v>
      </c>
      <c r="V326" s="6"/>
      <c r="W326" s="6"/>
      <c r="X326" s="6"/>
      <c r="Y326" s="6"/>
      <c r="Z326" s="6">
        <v>46925</v>
      </c>
      <c r="AA326" s="6">
        <v>45829</v>
      </c>
      <c r="AB326" s="6"/>
      <c r="AC326" s="6"/>
      <c r="AD326" s="6"/>
      <c r="AE326" s="153"/>
      <c r="AF326" s="153"/>
      <c r="AG326" s="156"/>
      <c r="AH326" s="155"/>
      <c r="AI326" s="33"/>
      <c r="AJ326" s="33"/>
      <c r="AK326" s="8"/>
      <c r="AL326" s="4" t="s">
        <v>100</v>
      </c>
      <c r="AM326" s="8"/>
    </row>
    <row r="327" spans="1:39" ht="56">
      <c r="A327" s="13">
        <v>320</v>
      </c>
      <c r="B327" s="8"/>
      <c r="C327" s="8" t="s">
        <v>1016</v>
      </c>
      <c r="D327" s="13" t="s">
        <v>1017</v>
      </c>
      <c r="E327" s="13" t="s">
        <v>1578</v>
      </c>
      <c r="F327" s="43" t="s">
        <v>1019</v>
      </c>
      <c r="G327" s="43" t="s">
        <v>224</v>
      </c>
      <c r="H327" s="8" t="s">
        <v>216</v>
      </c>
      <c r="I327" s="82" t="s">
        <v>275</v>
      </c>
      <c r="J327" s="8" t="s">
        <v>1362</v>
      </c>
      <c r="K327" s="14">
        <v>6.3</v>
      </c>
      <c r="L327" s="8" t="s">
        <v>1579</v>
      </c>
      <c r="M327" s="1" t="s">
        <v>1022</v>
      </c>
      <c r="N327" s="34" t="s">
        <v>1580</v>
      </c>
      <c r="O327" s="6">
        <v>45162</v>
      </c>
      <c r="P327" s="8">
        <v>2023</v>
      </c>
      <c r="Q327" s="6" t="s">
        <v>1644</v>
      </c>
      <c r="R327" s="6"/>
      <c r="S327" s="6"/>
      <c r="T327" s="6"/>
      <c r="U327" s="6">
        <v>45893</v>
      </c>
      <c r="V327" s="6"/>
      <c r="W327" s="6">
        <v>47354</v>
      </c>
      <c r="X327" s="6"/>
      <c r="Y327" s="6"/>
      <c r="Z327" s="6">
        <v>46989</v>
      </c>
      <c r="AA327" s="6">
        <v>45893</v>
      </c>
      <c r="AB327" s="6"/>
      <c r="AC327" s="6"/>
      <c r="AD327" s="6"/>
      <c r="AE327" s="153"/>
      <c r="AF327" s="153"/>
      <c r="AG327" s="156"/>
      <c r="AH327" s="155"/>
      <c r="AI327" s="33"/>
      <c r="AJ327" s="33"/>
      <c r="AK327" s="8"/>
      <c r="AL327" s="4" t="s">
        <v>100</v>
      </c>
      <c r="AM327" s="8"/>
    </row>
    <row r="328" spans="1:39" ht="56">
      <c r="A328" s="13">
        <v>321</v>
      </c>
      <c r="B328" s="8"/>
      <c r="C328" s="8" t="s">
        <v>1016</v>
      </c>
      <c r="D328" s="13" t="s">
        <v>1017</v>
      </c>
      <c r="E328" s="13" t="s">
        <v>1585</v>
      </c>
      <c r="F328" s="43" t="s">
        <v>227</v>
      </c>
      <c r="G328" s="43" t="s">
        <v>224</v>
      </c>
      <c r="H328" s="8" t="s">
        <v>39</v>
      </c>
      <c r="I328" s="82" t="s">
        <v>157</v>
      </c>
      <c r="J328" s="8" t="s">
        <v>1025</v>
      </c>
      <c r="K328" s="14">
        <v>1.002</v>
      </c>
      <c r="L328" s="8" t="s">
        <v>1586</v>
      </c>
      <c r="M328" s="1" t="s">
        <v>1022</v>
      </c>
      <c r="N328" s="34" t="s">
        <v>1587</v>
      </c>
      <c r="O328" s="6">
        <v>45134</v>
      </c>
      <c r="P328" s="8">
        <v>2023</v>
      </c>
      <c r="Q328" s="6" t="s">
        <v>1644</v>
      </c>
      <c r="R328" s="6"/>
      <c r="S328" s="6"/>
      <c r="T328" s="6">
        <v>46961</v>
      </c>
      <c r="U328" s="6">
        <v>46595</v>
      </c>
      <c r="V328" s="6"/>
      <c r="W328" s="6"/>
      <c r="X328" s="6"/>
      <c r="Y328" s="6"/>
      <c r="Z328" s="6">
        <v>46961</v>
      </c>
      <c r="AA328" s="6">
        <v>45865</v>
      </c>
      <c r="AB328" s="6">
        <v>45500</v>
      </c>
      <c r="AC328" s="6"/>
      <c r="AD328" s="6"/>
      <c r="AE328" s="153"/>
      <c r="AF328" s="153"/>
      <c r="AG328" s="156"/>
      <c r="AH328" s="155"/>
      <c r="AI328" s="33"/>
      <c r="AJ328" s="33"/>
      <c r="AK328" s="8"/>
      <c r="AL328" s="4" t="s">
        <v>201</v>
      </c>
      <c r="AM328" s="8"/>
    </row>
    <row r="329" spans="1:39" ht="42">
      <c r="A329" s="13">
        <v>322</v>
      </c>
      <c r="B329" s="8"/>
      <c r="C329" s="41" t="s">
        <v>1007</v>
      </c>
      <c r="D329" s="8" t="s">
        <v>1008</v>
      </c>
      <c r="E329" s="13" t="s">
        <v>1588</v>
      </c>
      <c r="F329" s="43" t="s">
        <v>1019</v>
      </c>
      <c r="G329" s="43" t="s">
        <v>224</v>
      </c>
      <c r="H329" s="8" t="s">
        <v>39</v>
      </c>
      <c r="I329" s="82" t="s">
        <v>120</v>
      </c>
      <c r="J329" s="8" t="s">
        <v>1362</v>
      </c>
      <c r="K329" s="14">
        <v>7.75</v>
      </c>
      <c r="L329" s="8" t="s">
        <v>1589</v>
      </c>
      <c r="M329" s="1" t="s">
        <v>1084</v>
      </c>
      <c r="N329" s="34" t="s">
        <v>1590</v>
      </c>
      <c r="O329" s="6">
        <v>45191</v>
      </c>
      <c r="P329" s="8">
        <v>2023</v>
      </c>
      <c r="Q329" s="6" t="s">
        <v>1644</v>
      </c>
      <c r="R329" s="6"/>
      <c r="S329" s="6"/>
      <c r="T329" s="6"/>
      <c r="U329" s="6">
        <v>45922</v>
      </c>
      <c r="V329" s="6"/>
      <c r="W329" s="6">
        <v>47383</v>
      </c>
      <c r="X329" s="6"/>
      <c r="Y329" s="6"/>
      <c r="Z329" s="6">
        <v>47018</v>
      </c>
      <c r="AA329" s="6">
        <v>45922</v>
      </c>
      <c r="AB329" s="6"/>
      <c r="AC329" s="6"/>
      <c r="AD329" s="6"/>
      <c r="AE329" s="153"/>
      <c r="AF329" s="153"/>
      <c r="AG329" s="156"/>
      <c r="AH329" s="155"/>
      <c r="AI329" s="33"/>
      <c r="AJ329" s="33"/>
      <c r="AK329" s="8"/>
      <c r="AL329" s="4" t="s">
        <v>201</v>
      </c>
      <c r="AM329" s="8"/>
    </row>
    <row r="330" spans="1:39" ht="28">
      <c r="A330" s="13">
        <v>323</v>
      </c>
      <c r="B330" s="8"/>
      <c r="C330" s="8" t="s">
        <v>1016</v>
      </c>
      <c r="D330" s="13" t="s">
        <v>1017</v>
      </c>
      <c r="E330" s="13" t="s">
        <v>1603</v>
      </c>
      <c r="F330" s="43" t="s">
        <v>1019</v>
      </c>
      <c r="G330" s="43" t="s">
        <v>224</v>
      </c>
      <c r="H330" s="8" t="s">
        <v>41</v>
      </c>
      <c r="I330" s="82" t="s">
        <v>788</v>
      </c>
      <c r="J330" s="8" t="s">
        <v>1025</v>
      </c>
      <c r="K330" s="14">
        <v>3.02</v>
      </c>
      <c r="L330" s="8" t="s">
        <v>1604</v>
      </c>
      <c r="M330" s="1" t="s">
        <v>1022</v>
      </c>
      <c r="N330" s="34" t="s">
        <v>1605</v>
      </c>
      <c r="O330" s="6">
        <v>45184</v>
      </c>
      <c r="P330" s="8">
        <v>2023</v>
      </c>
      <c r="Q330" s="6" t="s">
        <v>1644</v>
      </c>
      <c r="R330" s="6"/>
      <c r="S330" s="6"/>
      <c r="T330" s="6"/>
      <c r="U330" s="6">
        <v>46645</v>
      </c>
      <c r="V330" s="6"/>
      <c r="W330" s="6">
        <v>47376</v>
      </c>
      <c r="X330" s="6"/>
      <c r="Y330" s="6"/>
      <c r="Z330" s="6">
        <v>47011</v>
      </c>
      <c r="AA330" s="6">
        <v>45915</v>
      </c>
      <c r="AB330" s="6">
        <v>45915</v>
      </c>
      <c r="AC330" s="6"/>
      <c r="AD330" s="6"/>
      <c r="AE330" s="153"/>
      <c r="AF330" s="153"/>
      <c r="AG330" s="156"/>
      <c r="AH330" s="155"/>
      <c r="AI330" s="33"/>
      <c r="AJ330" s="33"/>
      <c r="AK330" s="8"/>
      <c r="AL330" s="8" t="s">
        <v>48</v>
      </c>
      <c r="AM330" s="8"/>
    </row>
    <row r="331" spans="1:39" ht="28">
      <c r="A331" s="13">
        <v>324</v>
      </c>
      <c r="B331" s="8"/>
      <c r="C331" s="8" t="s">
        <v>1016</v>
      </c>
      <c r="D331" s="8" t="s">
        <v>1008</v>
      </c>
      <c r="E331" s="13" t="s">
        <v>1591</v>
      </c>
      <c r="F331" s="43" t="s">
        <v>227</v>
      </c>
      <c r="G331" s="43" t="s">
        <v>224</v>
      </c>
      <c r="H331" s="8" t="s">
        <v>41</v>
      </c>
      <c r="I331" s="82" t="s">
        <v>1592</v>
      </c>
      <c r="J331" s="8" t="s">
        <v>1025</v>
      </c>
      <c r="K331" s="14">
        <v>3</v>
      </c>
      <c r="L331" s="8" t="s">
        <v>1593</v>
      </c>
      <c r="M331" s="1" t="s">
        <v>1594</v>
      </c>
      <c r="N331" s="34" t="s">
        <v>1595</v>
      </c>
      <c r="O331" s="6">
        <v>45233</v>
      </c>
      <c r="P331" s="8">
        <v>2023</v>
      </c>
      <c r="Q331" s="6" t="s">
        <v>1644</v>
      </c>
      <c r="R331" s="6"/>
      <c r="S331" s="6"/>
      <c r="T331" s="6"/>
      <c r="U331" s="6">
        <v>46694</v>
      </c>
      <c r="V331" s="6"/>
      <c r="W331" s="6">
        <v>47425</v>
      </c>
      <c r="X331" s="6"/>
      <c r="Y331" s="6"/>
      <c r="Z331" s="6">
        <v>45964</v>
      </c>
      <c r="AA331" s="6">
        <v>45964</v>
      </c>
      <c r="AB331" s="6">
        <v>45415</v>
      </c>
      <c r="AC331" s="6"/>
      <c r="AD331" s="6"/>
      <c r="AE331" s="153"/>
      <c r="AF331" s="153"/>
      <c r="AG331" s="156"/>
      <c r="AH331" s="155"/>
      <c r="AI331" s="33"/>
      <c r="AJ331" s="33"/>
      <c r="AK331" s="8"/>
      <c r="AL331" s="8" t="s">
        <v>48</v>
      </c>
      <c r="AM331" s="8"/>
    </row>
    <row r="332" spans="1:39" ht="56">
      <c r="A332" s="13">
        <v>325</v>
      </c>
      <c r="B332" s="8"/>
      <c r="C332" s="8" t="s">
        <v>1016</v>
      </c>
      <c r="D332" s="13" t="s">
        <v>1017</v>
      </c>
      <c r="E332" s="13" t="s">
        <v>1600</v>
      </c>
      <c r="F332" s="43" t="s">
        <v>1403</v>
      </c>
      <c r="G332" s="43" t="s">
        <v>224</v>
      </c>
      <c r="H332" s="8" t="s">
        <v>41</v>
      </c>
      <c r="I332" s="82" t="s">
        <v>788</v>
      </c>
      <c r="J332" s="8" t="s">
        <v>1025</v>
      </c>
      <c r="K332" s="14">
        <v>2</v>
      </c>
      <c r="L332" s="8" t="s">
        <v>1601</v>
      </c>
      <c r="M332" s="1" t="s">
        <v>1602</v>
      </c>
      <c r="N332" s="34" t="s">
        <v>1301</v>
      </c>
      <c r="O332" s="6">
        <v>45251</v>
      </c>
      <c r="P332" s="8">
        <v>2023</v>
      </c>
      <c r="Q332" s="6" t="s">
        <v>1644</v>
      </c>
      <c r="R332" s="6"/>
      <c r="S332" s="6"/>
      <c r="T332" s="6"/>
      <c r="U332" s="6">
        <v>46712</v>
      </c>
      <c r="V332" s="6"/>
      <c r="W332" s="6">
        <v>47443</v>
      </c>
      <c r="X332" s="6"/>
      <c r="Y332" s="6"/>
      <c r="Z332" s="6">
        <v>47078</v>
      </c>
      <c r="AA332" s="6">
        <v>45982</v>
      </c>
      <c r="AB332" s="6">
        <v>45617</v>
      </c>
      <c r="AC332" s="6"/>
      <c r="AD332" s="6"/>
      <c r="AE332" s="153"/>
      <c r="AF332" s="153"/>
      <c r="AG332" s="156"/>
      <c r="AH332" s="155"/>
      <c r="AI332" s="33"/>
      <c r="AJ332" s="33"/>
      <c r="AK332" s="8"/>
      <c r="AL332" s="8" t="s">
        <v>48</v>
      </c>
      <c r="AM332" s="8"/>
    </row>
    <row r="333" spans="1:39" ht="28">
      <c r="A333" s="13">
        <v>326</v>
      </c>
      <c r="B333" s="8"/>
      <c r="C333" s="8" t="s">
        <v>1016</v>
      </c>
      <c r="D333" s="13" t="s">
        <v>1017</v>
      </c>
      <c r="E333" s="13" t="s">
        <v>1635</v>
      </c>
      <c r="F333" s="43" t="s">
        <v>227</v>
      </c>
      <c r="G333" s="43" t="s">
        <v>224</v>
      </c>
      <c r="H333" s="8" t="s">
        <v>41</v>
      </c>
      <c r="I333" s="82" t="s">
        <v>788</v>
      </c>
      <c r="J333" s="8" t="s">
        <v>1025</v>
      </c>
      <c r="K333" s="14">
        <v>1</v>
      </c>
      <c r="L333" s="14" t="s">
        <v>1633</v>
      </c>
      <c r="M333" s="1" t="s">
        <v>1022</v>
      </c>
      <c r="N333" s="34" t="s">
        <v>1634</v>
      </c>
      <c r="O333" s="6">
        <v>45275</v>
      </c>
      <c r="P333" s="8">
        <v>2023</v>
      </c>
      <c r="Q333" s="6" t="s">
        <v>1644</v>
      </c>
      <c r="R333" s="6"/>
      <c r="S333" s="6"/>
      <c r="T333" s="6"/>
      <c r="U333" s="6">
        <v>47467</v>
      </c>
      <c r="V333" s="6"/>
      <c r="W333" s="6"/>
      <c r="X333" s="6"/>
      <c r="Y333" s="6"/>
      <c r="Z333" s="6">
        <v>47102</v>
      </c>
      <c r="AA333" s="6">
        <v>46006</v>
      </c>
      <c r="AB333" s="6">
        <v>45641</v>
      </c>
      <c r="AC333" s="6"/>
      <c r="AD333" s="6"/>
      <c r="AE333" s="153"/>
      <c r="AF333" s="153"/>
      <c r="AG333" s="156"/>
      <c r="AH333" s="155"/>
      <c r="AI333" s="33"/>
      <c r="AJ333" s="33"/>
      <c r="AK333" s="8"/>
      <c r="AL333" s="8" t="s">
        <v>48</v>
      </c>
      <c r="AM333" s="8"/>
    </row>
    <row r="334" spans="1:39" ht="56">
      <c r="A334" s="13">
        <v>327</v>
      </c>
      <c r="B334" s="8" t="s">
        <v>815</v>
      </c>
      <c r="C334" s="8" t="s">
        <v>1016</v>
      </c>
      <c r="D334" s="13" t="s">
        <v>1017</v>
      </c>
      <c r="E334" s="13" t="s">
        <v>1606</v>
      </c>
      <c r="F334" s="43" t="s">
        <v>1019</v>
      </c>
      <c r="G334" s="43" t="s">
        <v>224</v>
      </c>
      <c r="H334" s="8" t="s">
        <v>40</v>
      </c>
      <c r="I334" s="82" t="s">
        <v>310</v>
      </c>
      <c r="J334" s="8" t="s">
        <v>1607</v>
      </c>
      <c r="K334" s="14">
        <v>8.3149999999999995</v>
      </c>
      <c r="L334" s="8" t="s">
        <v>1608</v>
      </c>
      <c r="M334" s="1" t="s">
        <v>1022</v>
      </c>
      <c r="N334" s="34" t="s">
        <v>1609</v>
      </c>
      <c r="O334" s="132">
        <v>45197</v>
      </c>
      <c r="P334" s="133">
        <v>2023</v>
      </c>
      <c r="Q334" s="6" t="s">
        <v>1644</v>
      </c>
      <c r="R334" s="6"/>
      <c r="S334" s="6"/>
      <c r="T334" s="6"/>
      <c r="U334" s="6">
        <v>46658</v>
      </c>
      <c r="V334" s="6"/>
      <c r="W334" s="6">
        <v>47389</v>
      </c>
      <c r="X334" s="6"/>
      <c r="Y334" s="6"/>
      <c r="Z334" s="6">
        <v>47024</v>
      </c>
      <c r="AA334" s="6">
        <v>45928</v>
      </c>
      <c r="AB334" s="6">
        <v>45563</v>
      </c>
      <c r="AC334" s="6"/>
      <c r="AD334" s="6"/>
      <c r="AE334" s="153"/>
      <c r="AF334" s="153"/>
      <c r="AG334" s="156"/>
      <c r="AH334" s="155"/>
      <c r="AI334" s="33"/>
      <c r="AJ334" s="33"/>
      <c r="AK334" s="8"/>
      <c r="AL334" s="4" t="s">
        <v>201</v>
      </c>
      <c r="AM334" s="8"/>
    </row>
    <row r="335" spans="1:39" ht="28">
      <c r="A335" s="13">
        <v>328</v>
      </c>
      <c r="B335" s="8"/>
      <c r="C335" s="8" t="s">
        <v>1007</v>
      </c>
      <c r="D335" s="8" t="s">
        <v>1008</v>
      </c>
      <c r="E335" s="13" t="s">
        <v>1610</v>
      </c>
      <c r="F335" s="43" t="s">
        <v>227</v>
      </c>
      <c r="G335" s="43" t="s">
        <v>224</v>
      </c>
      <c r="H335" s="8" t="s">
        <v>54</v>
      </c>
      <c r="I335" s="82" t="s">
        <v>1611</v>
      </c>
      <c r="J335" s="8" t="s">
        <v>1362</v>
      </c>
      <c r="K335" s="14">
        <v>1</v>
      </c>
      <c r="L335" s="8" t="s">
        <v>1612</v>
      </c>
      <c r="M335" s="1" t="s">
        <v>1602</v>
      </c>
      <c r="N335" s="34" t="s">
        <v>1613</v>
      </c>
      <c r="O335" s="6">
        <v>45226</v>
      </c>
      <c r="P335" s="8">
        <v>2023</v>
      </c>
      <c r="Q335" s="6" t="s">
        <v>1644</v>
      </c>
      <c r="R335" s="6"/>
      <c r="S335" s="6"/>
      <c r="T335" s="6"/>
      <c r="U335" s="6">
        <v>45957</v>
      </c>
      <c r="V335" s="6"/>
      <c r="W335" s="6"/>
      <c r="X335" s="6"/>
      <c r="Y335" s="6"/>
      <c r="Z335" s="6">
        <v>47053</v>
      </c>
      <c r="AA335" s="6">
        <v>45957</v>
      </c>
      <c r="AB335" s="6"/>
      <c r="AC335" s="6"/>
      <c r="AD335" s="6"/>
      <c r="AE335" s="153"/>
      <c r="AF335" s="153"/>
      <c r="AG335" s="156"/>
      <c r="AH335" s="155"/>
      <c r="AI335" s="33"/>
      <c r="AJ335" s="33"/>
      <c r="AK335" s="8"/>
      <c r="AL335" s="8" t="s">
        <v>199</v>
      </c>
      <c r="AM335" s="8"/>
    </row>
    <row r="336" spans="1:39" ht="42">
      <c r="A336" s="13">
        <v>329</v>
      </c>
      <c r="B336" s="8"/>
      <c r="C336" s="8" t="s">
        <v>1007</v>
      </c>
      <c r="D336" s="13" t="s">
        <v>1017</v>
      </c>
      <c r="E336" s="13" t="s">
        <v>1614</v>
      </c>
      <c r="F336" s="43" t="s">
        <v>1366</v>
      </c>
      <c r="G336" s="43" t="s">
        <v>224</v>
      </c>
      <c r="H336" s="8" t="s">
        <v>54</v>
      </c>
      <c r="I336" s="82" t="s">
        <v>1346</v>
      </c>
      <c r="J336" s="8" t="s">
        <v>1362</v>
      </c>
      <c r="K336" s="14">
        <v>4.0999999999999996</v>
      </c>
      <c r="L336" s="8" t="s">
        <v>1615</v>
      </c>
      <c r="M336" s="1" t="s">
        <v>1391</v>
      </c>
      <c r="N336" s="34" t="s">
        <v>1616</v>
      </c>
      <c r="O336" s="6">
        <v>45266</v>
      </c>
      <c r="P336" s="8">
        <v>2023</v>
      </c>
      <c r="Q336" s="6" t="s">
        <v>1644</v>
      </c>
      <c r="R336" s="6"/>
      <c r="S336" s="6"/>
      <c r="T336" s="6"/>
      <c r="U336" s="6">
        <v>45997</v>
      </c>
      <c r="V336" s="6"/>
      <c r="W336" s="6"/>
      <c r="X336" s="6"/>
      <c r="Y336" s="6"/>
      <c r="Z336" s="6">
        <v>47093</v>
      </c>
      <c r="AA336" s="6">
        <v>45997</v>
      </c>
      <c r="AB336" s="6"/>
      <c r="AC336" s="6"/>
      <c r="AD336" s="6"/>
      <c r="AE336" s="153"/>
      <c r="AF336" s="153"/>
      <c r="AG336" s="156"/>
      <c r="AH336" s="155"/>
      <c r="AI336" s="33"/>
      <c r="AJ336" s="33"/>
      <c r="AK336" s="8"/>
      <c r="AL336" s="8" t="s">
        <v>199</v>
      </c>
      <c r="AM336" s="174"/>
    </row>
    <row r="337" spans="1:38">
      <c r="A337" s="175"/>
      <c r="B337" s="175"/>
      <c r="C337" s="175"/>
      <c r="D337" s="175"/>
      <c r="E337" s="175"/>
      <c r="F337" s="175"/>
      <c r="G337" s="175"/>
      <c r="H337" s="175"/>
      <c r="I337" s="176"/>
      <c r="J337" s="177"/>
      <c r="K337" s="178">
        <f>SUM(K8:K336)</f>
        <v>1122.5005399999998</v>
      </c>
      <c r="L337" s="175"/>
      <c r="M337" s="175"/>
      <c r="N337" s="179"/>
      <c r="O337" s="180"/>
      <c r="P337" s="175"/>
      <c r="Q337" s="180"/>
      <c r="R337" s="175"/>
      <c r="S337" s="175"/>
      <c r="T337" s="175"/>
      <c r="U337" s="175"/>
      <c r="V337" s="175"/>
      <c r="W337" s="175"/>
      <c r="X337" s="175"/>
      <c r="Y337" s="175"/>
      <c r="Z337" s="175"/>
      <c r="AA337" s="175"/>
      <c r="AB337" s="175"/>
      <c r="AC337" s="175"/>
      <c r="AD337" s="175"/>
      <c r="AE337" s="180"/>
      <c r="AF337" s="181"/>
      <c r="AG337" s="175"/>
      <c r="AH337" s="175"/>
      <c r="AI337" s="175"/>
      <c r="AJ337" s="175"/>
      <c r="AK337" s="175"/>
      <c r="AL337" s="175"/>
    </row>
  </sheetData>
  <protectedRanges>
    <protectedRange password="ECDF" sqref="I41:J44 R41:S45 L41:L42 AK41:AK45 W41:Y45 AB41:AD45" name="Диапазон1"/>
    <protectedRange password="ECDF" sqref="J329:J330" name="Диапазон1_6_7"/>
    <protectedRange password="ECDF" sqref="J332 J328" name="Диапазон1_6_7_2"/>
    <protectedRange password="ECDF" sqref="J303" name="Диапазон1_6_3"/>
    <protectedRange password="ECDF" sqref="L270" name="Диапазон1_6_5"/>
    <protectedRange password="ECDF" sqref="J304:J305" name="Диапазон1_6_3_1"/>
    <protectedRange password="ECDF" sqref="J331" name="Диапазон1_6_7_1"/>
    <protectedRange password="ECDF" sqref="N304" name="Диапазон1_6_3_2"/>
    <protectedRange password="ECDF" sqref="L304" name="Диапазон1_6_3_3"/>
  </protectedRanges>
  <autoFilter ref="A7:BT7" xr:uid="{00000000-0009-0000-0000-000002000000}">
    <sortState xmlns:xlrd2="http://schemas.microsoft.com/office/spreadsheetml/2017/richdata2" ref="A9:BT336">
      <sortCondition ref="P8:P336"/>
      <sortCondition ref="H8:H336"/>
    </sortState>
  </autoFilter>
  <mergeCells count="26">
    <mergeCell ref="AE1:AL1"/>
    <mergeCell ref="AE2:AL2"/>
    <mergeCell ref="AD3:AL3"/>
    <mergeCell ref="A5:AL5"/>
    <mergeCell ref="A6:A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J6:AJ7"/>
    <mergeCell ref="AK6:AK7"/>
    <mergeCell ref="AL6:AL7"/>
    <mergeCell ref="P6:P7"/>
    <mergeCell ref="R6:AD6"/>
    <mergeCell ref="AE6:AE7"/>
    <mergeCell ref="AF6:AF7"/>
    <mergeCell ref="AG6:AG7"/>
    <mergeCell ref="AH6:AH7"/>
    <mergeCell ref="AI6:AI7"/>
    <mergeCell ref="Q6:Q7"/>
  </mergeCells>
  <conditionalFormatting sqref="G1:G4 G6 G8:G1048576">
    <cfRule type="cellIs" dxfId="11" priority="3" operator="equal">
      <formula>"Р"</formula>
    </cfRule>
    <cfRule type="cellIs" dxfId="10" priority="4" operator="equal">
      <formula>"КР"</formula>
    </cfRule>
  </conditionalFormatting>
  <conditionalFormatting sqref="Q1:Q4 Q6 Q8:Q1048576">
    <cfRule type="cellIs" dxfId="9" priority="5" operator="equal">
      <formula>"Действует"</formula>
    </cfRule>
    <cfRule type="cellIs" dxfId="8" priority="6" operator="equal">
      <formula>"Окончена"</formula>
    </cfRule>
  </conditionalFormatting>
  <conditionalFormatting sqref="R8:AD572">
    <cfRule type="expression" dxfId="7" priority="1" stopIfTrue="1">
      <formula>R8&gt;TODAY()</formula>
    </cfRule>
    <cfRule type="expression" dxfId="6" priority="2" stopIfTrue="1">
      <formula>AND(ISBLANK(R8)=FALSE, R8&lt;=TODAY())</formula>
    </cfRule>
  </conditionalFormatting>
  <dataValidations count="2">
    <dataValidation operator="equal" showInputMessage="1" showErrorMessage="1" sqref="O1:O4 O6 O8:O1048576" xr:uid="{00000000-0002-0000-0200-000000000000}"/>
    <dataValidation type="date" showInputMessage="1" showErrorMessage="1" sqref="P257:P291 P293:P309 P311:P335" xr:uid="{00000000-0002-0000-0200-000001000000}">
      <formula1>44927</formula1>
      <formula2>46022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  <outlinePr summaryRight="0"/>
    <pageSetUpPr fitToPage="1"/>
  </sheetPr>
  <dimension ref="A1:BT52"/>
  <sheetViews>
    <sheetView zoomScale="70" zoomScaleNormal="70" zoomScaleSheetLayoutView="85" workbookViewId="0">
      <pane ySplit="7" topLeftCell="A14" activePane="bottomLeft" state="frozen"/>
      <selection pane="bottomLeft" activeCell="X1" sqref="X1"/>
    </sheetView>
  </sheetViews>
  <sheetFormatPr baseColWidth="10" defaultColWidth="9.1640625" defaultRowHeight="13" outlineLevelRow="1" outlineLevelCol="1"/>
  <cols>
    <col min="1" max="1" width="8" customWidth="1" collapsed="1"/>
    <col min="2" max="2" width="8.83203125" hidden="1" customWidth="1" outlineLevel="1"/>
    <col min="3" max="3" width="9.6640625" hidden="1" customWidth="1" outlineLevel="1"/>
    <col min="4" max="4" width="9.33203125" hidden="1" customWidth="1" outlineLevel="1"/>
    <col min="5" max="5" width="13.6640625" hidden="1" customWidth="1" outlineLevel="1"/>
    <col min="6" max="6" width="9.33203125" customWidth="1"/>
    <col min="7" max="7" width="9.83203125" customWidth="1"/>
    <col min="8" max="8" width="14.33203125" customWidth="1"/>
    <col min="9" max="9" width="36.83203125" style="81" customWidth="1"/>
    <col min="10" max="10" width="10.1640625" style="48" customWidth="1"/>
    <col min="11" max="11" width="12.5" style="96" customWidth="1"/>
    <col min="12" max="12" width="20.33203125" customWidth="1"/>
    <col min="13" max="13" width="22.33203125" customWidth="1"/>
    <col min="14" max="14" width="22.33203125" style="49" customWidth="1"/>
    <col min="15" max="15" width="16.5" style="50" customWidth="1"/>
    <col min="16" max="16" width="13.6640625" customWidth="1"/>
    <col min="17" max="17" width="11.83203125" style="50" customWidth="1"/>
    <col min="18" max="21" width="12.5" customWidth="1" outlineLevel="1"/>
    <col min="22" max="22" width="15.1640625" customWidth="1" outlineLevel="1"/>
    <col min="23" max="25" width="12.5" customWidth="1" outlineLevel="1"/>
    <col min="26" max="26" width="14.5" customWidth="1" outlineLevel="1"/>
    <col min="27" max="27" width="12.5" customWidth="1" outlineLevel="1"/>
    <col min="28" max="28" width="16.33203125" customWidth="1" outlineLevel="1"/>
    <col min="29" max="29" width="12.5" customWidth="1" outlineLevel="1"/>
    <col min="30" max="30" width="14.6640625" customWidth="1" outlineLevel="1"/>
    <col min="31" max="31" width="16.1640625" style="50" customWidth="1" collapsed="1"/>
    <col min="32" max="32" width="20.1640625" style="79" customWidth="1"/>
    <col min="33" max="33" width="26.33203125" customWidth="1"/>
    <col min="34" max="34" width="13" customWidth="1"/>
    <col min="35" max="35" width="23" customWidth="1"/>
    <col min="36" max="36" width="24.1640625" customWidth="1"/>
    <col min="37" max="37" width="17.6640625" customWidth="1"/>
    <col min="38" max="38" width="24.83203125" customWidth="1"/>
    <col min="39" max="39" width="14.83203125" hidden="1" customWidth="1"/>
    <col min="40" max="40" width="16.5" customWidth="1"/>
  </cols>
  <sheetData>
    <row r="1" spans="1:72" ht="24.75" customHeight="1" outlineLevel="1">
      <c r="K1"/>
      <c r="AE1" s="192" t="s">
        <v>176</v>
      </c>
      <c r="AF1" s="192"/>
      <c r="AG1" s="193"/>
      <c r="AH1" s="193"/>
      <c r="AI1" s="193"/>
      <c r="AJ1" s="193"/>
      <c r="AK1" s="193"/>
      <c r="AL1" s="193"/>
      <c r="AM1" s="9"/>
    </row>
    <row r="2" spans="1:72" ht="20.25" customHeight="1" outlineLevel="1">
      <c r="K2"/>
      <c r="AE2" s="193"/>
      <c r="AF2" s="193"/>
      <c r="AG2" s="193"/>
      <c r="AH2" s="193"/>
      <c r="AI2" s="193"/>
      <c r="AJ2" s="193"/>
      <c r="AK2" s="193"/>
      <c r="AL2" s="193"/>
      <c r="AM2" s="9"/>
    </row>
    <row r="3" spans="1:72" ht="16.5" customHeight="1" outlineLevel="1">
      <c r="K3"/>
      <c r="AD3" s="192" t="s">
        <v>1642</v>
      </c>
      <c r="AE3" s="193"/>
      <c r="AF3" s="193"/>
      <c r="AG3" s="193"/>
      <c r="AH3" s="193"/>
      <c r="AI3" s="193"/>
      <c r="AJ3" s="193"/>
      <c r="AK3" s="193"/>
      <c r="AL3" s="193"/>
      <c r="AM3" s="9"/>
    </row>
    <row r="4" spans="1:72">
      <c r="A4" s="114" t="s">
        <v>44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  <c r="L4" s="114"/>
      <c r="M4" s="114"/>
      <c r="N4" s="114"/>
      <c r="O4" s="116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6"/>
      <c r="AF4" s="114"/>
      <c r="AG4" s="114"/>
      <c r="AH4" s="114"/>
      <c r="AI4" s="114"/>
      <c r="AJ4" s="114"/>
      <c r="AK4" s="114"/>
      <c r="AL4" s="114"/>
      <c r="AM4" s="114"/>
    </row>
    <row r="5" spans="1:72" ht="17.25" customHeight="1">
      <c r="A5" s="198" t="s">
        <v>1643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17"/>
    </row>
    <row r="6" spans="1:72" s="165" customFormat="1" ht="29.25" customHeight="1">
      <c r="A6" s="183" t="s">
        <v>12</v>
      </c>
      <c r="B6" s="166"/>
      <c r="C6" s="166"/>
      <c r="D6" s="166"/>
      <c r="E6" s="166"/>
      <c r="F6" s="183" t="s">
        <v>220</v>
      </c>
      <c r="G6" s="183" t="s">
        <v>217</v>
      </c>
      <c r="H6" s="183" t="s">
        <v>215</v>
      </c>
      <c r="I6" s="190" t="s">
        <v>816</v>
      </c>
      <c r="J6" s="190" t="s">
        <v>25</v>
      </c>
      <c r="K6" s="188" t="s">
        <v>24</v>
      </c>
      <c r="L6" s="186" t="s">
        <v>1</v>
      </c>
      <c r="M6" s="183" t="s">
        <v>0</v>
      </c>
      <c r="N6" s="186" t="s">
        <v>4</v>
      </c>
      <c r="O6" s="194" t="s">
        <v>66</v>
      </c>
      <c r="P6" s="194" t="s">
        <v>1629</v>
      </c>
      <c r="Q6" s="194" t="s">
        <v>813</v>
      </c>
      <c r="R6" s="185" t="s">
        <v>26</v>
      </c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94" t="s">
        <v>18</v>
      </c>
      <c r="AF6" s="196" t="s">
        <v>1637</v>
      </c>
      <c r="AG6" s="186" t="s">
        <v>16</v>
      </c>
      <c r="AH6" s="186" t="s">
        <v>789</v>
      </c>
      <c r="AI6" s="186" t="s">
        <v>790</v>
      </c>
      <c r="AJ6" s="186" t="s">
        <v>17</v>
      </c>
      <c r="AK6" s="186" t="s">
        <v>99</v>
      </c>
      <c r="AL6" s="186" t="s">
        <v>45</v>
      </c>
      <c r="AM6" s="104"/>
    </row>
    <row r="7" spans="1:72" s="141" customFormat="1" ht="39" customHeight="1">
      <c r="A7" s="184"/>
      <c r="B7" s="167" t="s">
        <v>814</v>
      </c>
      <c r="C7" s="167" t="s">
        <v>1004</v>
      </c>
      <c r="D7" s="167" t="s">
        <v>1005</v>
      </c>
      <c r="E7" s="167" t="s">
        <v>218</v>
      </c>
      <c r="F7" s="184"/>
      <c r="G7" s="184"/>
      <c r="H7" s="184"/>
      <c r="I7" s="191"/>
      <c r="J7" s="191"/>
      <c r="K7" s="189"/>
      <c r="L7" s="187"/>
      <c r="M7" s="184"/>
      <c r="N7" s="187"/>
      <c r="O7" s="195"/>
      <c r="P7" s="195"/>
      <c r="Q7" s="195"/>
      <c r="R7" s="168" t="s">
        <v>782</v>
      </c>
      <c r="S7" s="168" t="s">
        <v>783</v>
      </c>
      <c r="T7" s="168" t="s">
        <v>785</v>
      </c>
      <c r="U7" s="168" t="s">
        <v>784</v>
      </c>
      <c r="V7" s="168" t="s">
        <v>62</v>
      </c>
      <c r="W7" s="168" t="s">
        <v>20</v>
      </c>
      <c r="X7" s="168" t="s">
        <v>22</v>
      </c>
      <c r="Y7" s="168" t="s">
        <v>1358</v>
      </c>
      <c r="Z7" s="168" t="s">
        <v>1636</v>
      </c>
      <c r="AA7" s="168" t="s">
        <v>1348</v>
      </c>
      <c r="AB7" s="168" t="s">
        <v>781</v>
      </c>
      <c r="AC7" s="168" t="s">
        <v>1359</v>
      </c>
      <c r="AD7" s="168" t="s">
        <v>23</v>
      </c>
      <c r="AE7" s="195"/>
      <c r="AF7" s="197"/>
      <c r="AG7" s="187"/>
      <c r="AH7" s="187"/>
      <c r="AI7" s="187"/>
      <c r="AJ7" s="187"/>
      <c r="AK7" s="187"/>
      <c r="AL7" s="187"/>
      <c r="AM7" s="104" t="s">
        <v>1627</v>
      </c>
    </row>
    <row r="8" spans="1:72" s="51" customFormat="1" ht="30.75" customHeight="1">
      <c r="A8" s="13">
        <v>1</v>
      </c>
      <c r="B8" s="8"/>
      <c r="C8" s="8"/>
      <c r="D8" s="8"/>
      <c r="E8" s="8"/>
      <c r="F8" s="8"/>
      <c r="G8" s="8" t="s">
        <v>219</v>
      </c>
      <c r="H8" s="8" t="s">
        <v>6</v>
      </c>
      <c r="I8" s="89" t="s">
        <v>234</v>
      </c>
      <c r="J8" s="4" t="s">
        <v>102</v>
      </c>
      <c r="K8" s="29">
        <v>1</v>
      </c>
      <c r="L8" s="4" t="s">
        <v>319</v>
      </c>
      <c r="M8" s="13" t="s">
        <v>19</v>
      </c>
      <c r="N8" s="8" t="s">
        <v>530</v>
      </c>
      <c r="O8" s="6">
        <v>43339</v>
      </c>
      <c r="P8" s="8">
        <v>2018</v>
      </c>
      <c r="Q8" s="6" t="s">
        <v>1644</v>
      </c>
      <c r="R8" s="6">
        <v>46261</v>
      </c>
      <c r="S8" s="6">
        <v>45531</v>
      </c>
      <c r="T8" s="6">
        <v>45165</v>
      </c>
      <c r="U8" s="6">
        <v>44800</v>
      </c>
      <c r="V8" s="6"/>
      <c r="W8" s="6">
        <v>45590</v>
      </c>
      <c r="X8" s="6"/>
      <c r="Y8" s="6"/>
      <c r="Z8" s="6"/>
      <c r="AA8" s="6"/>
      <c r="AB8" s="6"/>
      <c r="AC8" s="6"/>
      <c r="AD8" s="6"/>
      <c r="AE8" s="153"/>
      <c r="AF8" s="156"/>
      <c r="AG8" s="155"/>
      <c r="AH8" s="155"/>
      <c r="AI8" s="4"/>
      <c r="AJ8" s="7"/>
      <c r="AK8" s="7"/>
      <c r="AL8" s="8" t="s">
        <v>1639</v>
      </c>
      <c r="AM8" s="80"/>
      <c r="AN8" s="37"/>
      <c r="AO8" s="37"/>
      <c r="AP8" s="37"/>
      <c r="AQ8" s="38"/>
      <c r="AR8" s="22"/>
      <c r="AS8" s="23"/>
    </row>
    <row r="9" spans="1:72" s="51" customFormat="1" ht="44.25" customHeight="1">
      <c r="A9" s="13">
        <v>2</v>
      </c>
      <c r="B9" s="19"/>
      <c r="C9" s="19"/>
      <c r="D9" s="19"/>
      <c r="E9" s="19"/>
      <c r="F9" s="19"/>
      <c r="G9" s="8" t="s">
        <v>219</v>
      </c>
      <c r="H9" s="19" t="s">
        <v>30</v>
      </c>
      <c r="I9" s="89" t="s">
        <v>238</v>
      </c>
      <c r="J9" s="4" t="s">
        <v>102</v>
      </c>
      <c r="K9" s="47">
        <v>1.232</v>
      </c>
      <c r="L9" s="8" t="s">
        <v>528</v>
      </c>
      <c r="M9" s="2" t="s">
        <v>791</v>
      </c>
      <c r="N9" s="8" t="s">
        <v>535</v>
      </c>
      <c r="O9" s="6">
        <v>43433</v>
      </c>
      <c r="P9" s="8">
        <v>2018</v>
      </c>
      <c r="Q9" s="6" t="s">
        <v>1644</v>
      </c>
      <c r="R9" s="6">
        <v>46355</v>
      </c>
      <c r="S9" s="6">
        <v>45625</v>
      </c>
      <c r="T9" s="6">
        <v>45259</v>
      </c>
      <c r="U9" s="6">
        <v>44894</v>
      </c>
      <c r="V9" s="6"/>
      <c r="W9" s="6">
        <v>45259</v>
      </c>
      <c r="X9" s="6">
        <v>45259</v>
      </c>
      <c r="Y9" s="6"/>
      <c r="Z9" s="6"/>
      <c r="AA9" s="6"/>
      <c r="AB9" s="6"/>
      <c r="AC9" s="6"/>
      <c r="AD9" s="6"/>
      <c r="AE9" s="158"/>
      <c r="AF9" s="154"/>
      <c r="AG9" s="155"/>
      <c r="AH9" s="155"/>
      <c r="AI9" s="4"/>
      <c r="AJ9" s="7"/>
      <c r="AK9" s="7"/>
      <c r="AL9" s="8" t="s">
        <v>1640</v>
      </c>
      <c r="AM9" s="80"/>
      <c r="AN9" s="37"/>
      <c r="AO9" s="37"/>
      <c r="AP9" s="37"/>
      <c r="AQ9" s="38"/>
      <c r="AR9" s="22"/>
      <c r="AS9" s="23"/>
    </row>
    <row r="10" spans="1:72" s="51" customFormat="1" ht="40.5" customHeight="1">
      <c r="A10" s="13">
        <v>3</v>
      </c>
      <c r="B10" s="8" t="s">
        <v>815</v>
      </c>
      <c r="C10" s="8"/>
      <c r="D10" s="8"/>
      <c r="E10" s="8"/>
      <c r="F10" s="8"/>
      <c r="G10" s="8" t="s">
        <v>219</v>
      </c>
      <c r="H10" s="8" t="s">
        <v>31</v>
      </c>
      <c r="I10" s="83" t="s">
        <v>817</v>
      </c>
      <c r="J10" s="4" t="s">
        <v>102</v>
      </c>
      <c r="K10" s="14">
        <v>0.5</v>
      </c>
      <c r="L10" s="8" t="s">
        <v>526</v>
      </c>
      <c r="M10" s="24" t="s">
        <v>792</v>
      </c>
      <c r="N10" s="8" t="s">
        <v>539</v>
      </c>
      <c r="O10" s="6">
        <v>43308</v>
      </c>
      <c r="P10" s="8">
        <v>2018</v>
      </c>
      <c r="Q10" s="6" t="s">
        <v>1644</v>
      </c>
      <c r="R10" s="6">
        <v>46230</v>
      </c>
      <c r="S10" s="6"/>
      <c r="T10" s="6"/>
      <c r="U10" s="6">
        <v>44769</v>
      </c>
      <c r="V10" s="6"/>
      <c r="W10" s="6"/>
      <c r="X10" s="6"/>
      <c r="Y10" s="6"/>
      <c r="Z10" s="6"/>
      <c r="AA10" s="6"/>
      <c r="AB10" s="6"/>
      <c r="AC10" s="6"/>
      <c r="AD10" s="6"/>
      <c r="AE10" s="158"/>
      <c r="AF10" s="154"/>
      <c r="AG10" s="155"/>
      <c r="AH10" s="155"/>
      <c r="AI10" s="4"/>
      <c r="AJ10" s="8"/>
      <c r="AK10" s="8"/>
      <c r="AL10" s="4" t="s">
        <v>80</v>
      </c>
      <c r="AM10" s="80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s="51" customFormat="1" ht="49.5" customHeight="1">
      <c r="A11" s="13">
        <v>4</v>
      </c>
      <c r="B11" s="8"/>
      <c r="C11" s="8"/>
      <c r="D11" s="8"/>
      <c r="E11" s="8"/>
      <c r="F11" s="8"/>
      <c r="G11" s="8" t="s">
        <v>219</v>
      </c>
      <c r="H11" s="8" t="s">
        <v>7</v>
      </c>
      <c r="I11" s="82" t="s">
        <v>269</v>
      </c>
      <c r="J11" s="4" t="s">
        <v>102</v>
      </c>
      <c r="K11" s="97">
        <v>2.0699999999999998</v>
      </c>
      <c r="L11" s="11" t="s">
        <v>520</v>
      </c>
      <c r="M11" s="8" t="s">
        <v>172</v>
      </c>
      <c r="N11" s="10" t="s">
        <v>755</v>
      </c>
      <c r="O11" s="6">
        <v>43391</v>
      </c>
      <c r="P11" s="8">
        <v>2018</v>
      </c>
      <c r="Q11" s="6" t="s">
        <v>1644</v>
      </c>
      <c r="R11" s="6">
        <v>46313</v>
      </c>
      <c r="S11" s="6"/>
      <c r="T11" s="6">
        <v>45217</v>
      </c>
      <c r="U11" s="6">
        <v>44852</v>
      </c>
      <c r="V11" s="6"/>
      <c r="W11" s="6"/>
      <c r="X11" s="6"/>
      <c r="Y11" s="6"/>
      <c r="Z11" s="6"/>
      <c r="AA11" s="6"/>
      <c r="AB11" s="6"/>
      <c r="AC11" s="6"/>
      <c r="AD11" s="6"/>
      <c r="AE11" s="158"/>
      <c r="AF11" s="154"/>
      <c r="AG11" s="157"/>
      <c r="AH11" s="157"/>
      <c r="AI11" s="14"/>
      <c r="AJ11" s="6"/>
      <c r="AK11" s="14"/>
      <c r="AL11" s="8" t="s">
        <v>199</v>
      </c>
      <c r="AM11" s="56"/>
      <c r="AN11" s="37"/>
      <c r="AO11" s="37"/>
      <c r="AP11" s="37"/>
      <c r="AQ11" s="38"/>
      <c r="AR11" s="22"/>
      <c r="AS11" s="23"/>
    </row>
    <row r="12" spans="1:72" s="51" customFormat="1" ht="36.75" customHeight="1">
      <c r="A12" s="13">
        <v>5</v>
      </c>
      <c r="B12" s="2"/>
      <c r="C12" s="2"/>
      <c r="D12" s="2"/>
      <c r="E12" s="61" t="s">
        <v>847</v>
      </c>
      <c r="F12" s="19" t="s">
        <v>227</v>
      </c>
      <c r="G12" s="8" t="s">
        <v>219</v>
      </c>
      <c r="H12" s="2" t="s">
        <v>21</v>
      </c>
      <c r="I12" s="82" t="s">
        <v>256</v>
      </c>
      <c r="J12" s="4" t="s">
        <v>102</v>
      </c>
      <c r="K12" s="97">
        <v>5</v>
      </c>
      <c r="L12" s="11" t="s">
        <v>808</v>
      </c>
      <c r="M12" s="1" t="s">
        <v>79</v>
      </c>
      <c r="N12" s="10" t="s">
        <v>563</v>
      </c>
      <c r="O12" s="6">
        <v>43368</v>
      </c>
      <c r="P12" s="8">
        <v>2018</v>
      </c>
      <c r="Q12" s="6" t="s">
        <v>1644</v>
      </c>
      <c r="R12" s="6">
        <v>46290</v>
      </c>
      <c r="S12" s="6">
        <v>45560</v>
      </c>
      <c r="T12" s="6">
        <v>45194</v>
      </c>
      <c r="U12" s="6">
        <v>44829</v>
      </c>
      <c r="V12" s="6"/>
      <c r="W12" s="6">
        <v>45560</v>
      </c>
      <c r="X12" s="6">
        <v>45194</v>
      </c>
      <c r="Y12" s="6"/>
      <c r="Z12" s="6"/>
      <c r="AA12" s="6"/>
      <c r="AB12" s="6"/>
      <c r="AC12" s="6"/>
      <c r="AD12" s="6"/>
      <c r="AE12" s="158"/>
      <c r="AF12" s="156"/>
      <c r="AG12" s="155"/>
      <c r="AH12" s="155"/>
      <c r="AI12" s="4"/>
      <c r="AJ12" s="7"/>
      <c r="AK12" s="7"/>
      <c r="AL12" s="8" t="s">
        <v>78</v>
      </c>
      <c r="AM12" s="80"/>
    </row>
    <row r="13" spans="1:72" s="51" customFormat="1" ht="61.5" customHeight="1">
      <c r="A13" s="13">
        <v>6</v>
      </c>
      <c r="B13" s="2" t="s">
        <v>815</v>
      </c>
      <c r="C13" s="2"/>
      <c r="D13" s="2"/>
      <c r="E13" s="61" t="s">
        <v>848</v>
      </c>
      <c r="F13" s="19" t="s">
        <v>227</v>
      </c>
      <c r="G13" s="8" t="s">
        <v>219</v>
      </c>
      <c r="H13" s="2" t="s">
        <v>21</v>
      </c>
      <c r="I13" s="82" t="s">
        <v>254</v>
      </c>
      <c r="J13" s="4" t="s">
        <v>102</v>
      </c>
      <c r="K13" s="97">
        <v>0.65769</v>
      </c>
      <c r="L13" s="11" t="s">
        <v>513</v>
      </c>
      <c r="M13" s="8" t="s">
        <v>172</v>
      </c>
      <c r="N13" s="10" t="s">
        <v>756</v>
      </c>
      <c r="O13" s="6">
        <v>43434</v>
      </c>
      <c r="P13" s="8">
        <v>2018</v>
      </c>
      <c r="Q13" s="6" t="s">
        <v>1644</v>
      </c>
      <c r="R13" s="6">
        <v>46356</v>
      </c>
      <c r="S13" s="6"/>
      <c r="T13" s="6"/>
      <c r="U13" s="6">
        <v>45260</v>
      </c>
      <c r="V13" s="6"/>
      <c r="W13" s="6"/>
      <c r="X13" s="6">
        <v>45260</v>
      </c>
      <c r="Y13" s="6"/>
      <c r="Z13" s="6"/>
      <c r="AA13" s="6"/>
      <c r="AB13" s="6"/>
      <c r="AC13" s="6"/>
      <c r="AD13" s="6">
        <v>46356</v>
      </c>
      <c r="AE13" s="158"/>
      <c r="AF13" s="156"/>
      <c r="AG13" s="155"/>
      <c r="AH13" s="155"/>
      <c r="AI13" s="4"/>
      <c r="AJ13" s="7"/>
      <c r="AK13" s="7"/>
      <c r="AL13" s="8" t="s">
        <v>995</v>
      </c>
      <c r="AM13" s="80"/>
    </row>
    <row r="14" spans="1:72" s="51" customFormat="1" ht="53.25" customHeight="1">
      <c r="A14" s="13">
        <v>7</v>
      </c>
      <c r="B14" s="2" t="s">
        <v>815</v>
      </c>
      <c r="C14" s="2"/>
      <c r="D14" s="2"/>
      <c r="E14" s="61" t="s">
        <v>848</v>
      </c>
      <c r="F14" s="19" t="s">
        <v>227</v>
      </c>
      <c r="G14" s="8" t="s">
        <v>219</v>
      </c>
      <c r="H14" s="2" t="s">
        <v>21</v>
      </c>
      <c r="I14" s="82" t="s">
        <v>254</v>
      </c>
      <c r="J14" s="4" t="s">
        <v>102</v>
      </c>
      <c r="K14" s="97">
        <v>0.53</v>
      </c>
      <c r="L14" s="11" t="s">
        <v>512</v>
      </c>
      <c r="M14" s="8" t="s">
        <v>172</v>
      </c>
      <c r="N14" s="10" t="s">
        <v>564</v>
      </c>
      <c r="O14" s="6">
        <v>43434</v>
      </c>
      <c r="P14" s="8">
        <v>2018</v>
      </c>
      <c r="Q14" s="6" t="s">
        <v>1644</v>
      </c>
      <c r="R14" s="6">
        <v>46356</v>
      </c>
      <c r="S14" s="6"/>
      <c r="T14" s="6"/>
      <c r="U14" s="6">
        <v>45260</v>
      </c>
      <c r="V14" s="6"/>
      <c r="W14" s="6"/>
      <c r="X14" s="6">
        <v>45260</v>
      </c>
      <c r="Y14" s="6"/>
      <c r="Z14" s="6"/>
      <c r="AA14" s="6"/>
      <c r="AB14" s="6"/>
      <c r="AC14" s="6"/>
      <c r="AD14" s="6"/>
      <c r="AE14" s="153"/>
      <c r="AF14" s="156"/>
      <c r="AG14" s="124"/>
      <c r="AH14" s="124"/>
      <c r="AI14" s="8"/>
      <c r="AJ14" s="7"/>
      <c r="AK14" s="7"/>
      <c r="AL14" s="8" t="s">
        <v>995</v>
      </c>
      <c r="AM14" s="80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pans="1:72" s="51" customFormat="1" ht="48.75" customHeight="1">
      <c r="A15" s="13">
        <v>8</v>
      </c>
      <c r="B15" s="2"/>
      <c r="C15" s="2"/>
      <c r="D15" s="2"/>
      <c r="E15" s="2"/>
      <c r="F15" s="2"/>
      <c r="G15" s="8" t="s">
        <v>219</v>
      </c>
      <c r="H15" s="2" t="s">
        <v>37</v>
      </c>
      <c r="I15" s="87" t="s">
        <v>250</v>
      </c>
      <c r="J15" s="4" t="s">
        <v>102</v>
      </c>
      <c r="K15" s="64">
        <v>0.60300000000000153</v>
      </c>
      <c r="L15" s="25" t="s">
        <v>332</v>
      </c>
      <c r="M15" s="20" t="s">
        <v>43</v>
      </c>
      <c r="N15" s="20" t="s">
        <v>571</v>
      </c>
      <c r="O15" s="21">
        <v>43441</v>
      </c>
      <c r="P15" s="142">
        <v>2018</v>
      </c>
      <c r="Q15" s="6" t="s">
        <v>1644</v>
      </c>
      <c r="R15" s="6">
        <v>46363</v>
      </c>
      <c r="S15" s="6">
        <v>45633</v>
      </c>
      <c r="T15" s="6">
        <v>45267</v>
      </c>
      <c r="U15" s="6">
        <v>45633</v>
      </c>
      <c r="V15" s="6"/>
      <c r="W15" s="6">
        <v>45267</v>
      </c>
      <c r="X15" s="6"/>
      <c r="Y15" s="6"/>
      <c r="Z15" s="6"/>
      <c r="AA15" s="6"/>
      <c r="AB15" s="6"/>
      <c r="AC15" s="6"/>
      <c r="AD15" s="6">
        <v>44902</v>
      </c>
      <c r="AE15" s="159"/>
      <c r="AF15" s="156"/>
      <c r="AG15" s="155"/>
      <c r="AH15" s="155"/>
      <c r="AI15" s="4"/>
      <c r="AJ15" s="7"/>
      <c r="AK15" s="7"/>
      <c r="AL15" s="8" t="s">
        <v>1640</v>
      </c>
      <c r="AM15" s="80"/>
    </row>
    <row r="16" spans="1:72" s="51" customFormat="1" ht="42.75" customHeight="1">
      <c r="A16" s="13">
        <v>9</v>
      </c>
      <c r="B16" s="2"/>
      <c r="C16" s="2"/>
      <c r="D16" s="2"/>
      <c r="E16" s="2"/>
      <c r="F16" s="2"/>
      <c r="G16" s="8" t="s">
        <v>219</v>
      </c>
      <c r="H16" s="2" t="s">
        <v>41</v>
      </c>
      <c r="I16" s="87" t="s">
        <v>243</v>
      </c>
      <c r="J16" s="25" t="s">
        <v>102</v>
      </c>
      <c r="K16" s="30">
        <v>1.73</v>
      </c>
      <c r="L16" s="15" t="s">
        <v>502</v>
      </c>
      <c r="M16" s="20" t="s">
        <v>73</v>
      </c>
      <c r="N16" s="20" t="s">
        <v>584</v>
      </c>
      <c r="O16" s="26">
        <v>43404</v>
      </c>
      <c r="P16" s="143">
        <v>2018</v>
      </c>
      <c r="Q16" s="6" t="s">
        <v>1644</v>
      </c>
      <c r="R16" s="6">
        <v>46326</v>
      </c>
      <c r="S16" s="6">
        <v>45596</v>
      </c>
      <c r="T16" s="6">
        <v>45230</v>
      </c>
      <c r="U16" s="6">
        <v>44865</v>
      </c>
      <c r="V16" s="6"/>
      <c r="W16" s="6"/>
      <c r="X16" s="6"/>
      <c r="Y16" s="6"/>
      <c r="Z16" s="6"/>
      <c r="AA16" s="6"/>
      <c r="AB16" s="6"/>
      <c r="AC16" s="6"/>
      <c r="AD16" s="6"/>
      <c r="AE16" s="159"/>
      <c r="AF16" s="156"/>
      <c r="AG16" s="155"/>
      <c r="AH16" s="155"/>
      <c r="AI16" s="4"/>
      <c r="AJ16" s="8"/>
      <c r="AK16" s="8"/>
      <c r="AL16" s="8" t="s">
        <v>48</v>
      </c>
      <c r="AM16" s="15"/>
    </row>
    <row r="17" spans="1:72" s="3" customFormat="1" ht="45.75" customHeight="1">
      <c r="A17" s="13">
        <v>10</v>
      </c>
      <c r="B17" s="2"/>
      <c r="C17" s="2"/>
      <c r="D17" s="2"/>
      <c r="E17" s="2"/>
      <c r="F17" s="2"/>
      <c r="G17" s="8" t="s">
        <v>219</v>
      </c>
      <c r="H17" s="2" t="s">
        <v>40</v>
      </c>
      <c r="I17" s="88" t="s">
        <v>246</v>
      </c>
      <c r="J17" s="17" t="s">
        <v>2</v>
      </c>
      <c r="K17" s="31">
        <v>1.4350000000000005</v>
      </c>
      <c r="L17" s="18" t="s">
        <v>505</v>
      </c>
      <c r="M17" s="18" t="s">
        <v>74</v>
      </c>
      <c r="N17" s="18" t="s">
        <v>581</v>
      </c>
      <c r="O17" s="21">
        <v>43426</v>
      </c>
      <c r="P17" s="142">
        <v>2018</v>
      </c>
      <c r="Q17" s="6" t="s">
        <v>1644</v>
      </c>
      <c r="R17" s="6">
        <v>46348</v>
      </c>
      <c r="S17" s="6"/>
      <c r="T17" s="6"/>
      <c r="U17" s="6">
        <v>45252</v>
      </c>
      <c r="V17" s="6"/>
      <c r="W17" s="6"/>
      <c r="X17" s="6"/>
      <c r="Y17" s="6"/>
      <c r="Z17" s="6"/>
      <c r="AA17" s="6"/>
      <c r="AB17" s="6"/>
      <c r="AC17" s="6"/>
      <c r="AD17" s="6"/>
      <c r="AE17" s="153"/>
      <c r="AF17" s="154"/>
      <c r="AG17" s="155"/>
      <c r="AH17" s="155"/>
      <c r="AI17" s="4"/>
      <c r="AJ17" s="8"/>
      <c r="AK17" s="8"/>
      <c r="AL17" s="4" t="s">
        <v>201</v>
      </c>
      <c r="AM17" s="80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</row>
    <row r="18" spans="1:72" s="3" customFormat="1" ht="84.75" customHeight="1">
      <c r="A18" s="13">
        <v>11</v>
      </c>
      <c r="B18" s="8"/>
      <c r="C18" s="8"/>
      <c r="D18" s="8"/>
      <c r="E18" s="61" t="s">
        <v>944</v>
      </c>
      <c r="F18" s="8" t="s">
        <v>227</v>
      </c>
      <c r="G18" s="8" t="s">
        <v>219</v>
      </c>
      <c r="H18" s="8" t="s">
        <v>6</v>
      </c>
      <c r="I18" s="89" t="s">
        <v>234</v>
      </c>
      <c r="J18" s="4" t="s">
        <v>102</v>
      </c>
      <c r="K18" s="97">
        <v>0.44700000000000001</v>
      </c>
      <c r="L18" s="4" t="s">
        <v>318</v>
      </c>
      <c r="M18" s="13" t="s">
        <v>19</v>
      </c>
      <c r="N18" s="1" t="s">
        <v>757</v>
      </c>
      <c r="O18" s="6">
        <v>43763</v>
      </c>
      <c r="P18" s="8">
        <v>2019</v>
      </c>
      <c r="Q18" s="6" t="s">
        <v>1644</v>
      </c>
      <c r="R18" s="6">
        <v>46685</v>
      </c>
      <c r="S18" s="6">
        <v>45955</v>
      </c>
      <c r="T18" s="6">
        <v>45590</v>
      </c>
      <c r="U18" s="6">
        <v>45224</v>
      </c>
      <c r="V18" s="6"/>
      <c r="W18" s="6">
        <v>45955</v>
      </c>
      <c r="X18" s="6"/>
      <c r="Y18" s="6"/>
      <c r="Z18" s="6"/>
      <c r="AA18" s="6"/>
      <c r="AB18" s="6"/>
      <c r="AC18" s="6"/>
      <c r="AD18" s="6"/>
      <c r="AE18" s="153"/>
      <c r="AF18" s="156"/>
      <c r="AG18" s="155"/>
      <c r="AH18" s="155"/>
      <c r="AI18" s="4"/>
      <c r="AJ18" s="7"/>
      <c r="AK18" s="7"/>
      <c r="AL18" s="8" t="s">
        <v>1639</v>
      </c>
      <c r="AM18" s="80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</row>
    <row r="19" spans="1:72" s="3" customFormat="1" ht="24.75" customHeight="1">
      <c r="A19" s="13">
        <v>12</v>
      </c>
      <c r="B19" s="19"/>
      <c r="C19" s="19"/>
      <c r="D19" s="19"/>
      <c r="E19" s="61" t="s">
        <v>949</v>
      </c>
      <c r="F19" s="19" t="s">
        <v>227</v>
      </c>
      <c r="G19" s="8" t="s">
        <v>219</v>
      </c>
      <c r="H19" s="19" t="s">
        <v>30</v>
      </c>
      <c r="I19" s="89" t="s">
        <v>238</v>
      </c>
      <c r="J19" s="4" t="s">
        <v>102</v>
      </c>
      <c r="K19" s="14">
        <v>3.7679999999999998</v>
      </c>
      <c r="L19" s="8" t="s">
        <v>320</v>
      </c>
      <c r="M19" s="1" t="s">
        <v>79</v>
      </c>
      <c r="N19" s="1" t="s">
        <v>759</v>
      </c>
      <c r="O19" s="6">
        <v>43754</v>
      </c>
      <c r="P19" s="8">
        <v>2019</v>
      </c>
      <c r="Q19" s="6" t="s">
        <v>1644</v>
      </c>
      <c r="R19" s="6">
        <v>46676</v>
      </c>
      <c r="S19" s="6">
        <v>46001</v>
      </c>
      <c r="T19" s="6">
        <v>45581</v>
      </c>
      <c r="U19" s="6">
        <v>45215</v>
      </c>
      <c r="V19" s="6"/>
      <c r="W19" s="6">
        <v>46676</v>
      </c>
      <c r="X19" s="6">
        <v>45581</v>
      </c>
      <c r="Y19" s="6"/>
      <c r="Z19" s="6"/>
      <c r="AA19" s="6"/>
      <c r="AB19" s="6"/>
      <c r="AC19" s="6"/>
      <c r="AD19" s="6"/>
      <c r="AE19" s="161"/>
      <c r="AF19" s="154"/>
      <c r="AG19" s="155"/>
      <c r="AH19" s="155"/>
      <c r="AI19" s="4"/>
      <c r="AJ19" s="52"/>
      <c r="AK19" s="53"/>
      <c r="AL19" s="8" t="s">
        <v>1640</v>
      </c>
      <c r="AM19" s="80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</row>
    <row r="20" spans="1:72" s="3" customFormat="1" ht="163.5" customHeight="1">
      <c r="A20" s="13">
        <v>13</v>
      </c>
      <c r="B20" s="19"/>
      <c r="C20" s="19"/>
      <c r="D20" s="19"/>
      <c r="E20" s="61" t="s">
        <v>948</v>
      </c>
      <c r="F20" s="19" t="s">
        <v>227</v>
      </c>
      <c r="G20" s="8" t="s">
        <v>226</v>
      </c>
      <c r="H20" s="19" t="s">
        <v>30</v>
      </c>
      <c r="I20" s="89" t="s">
        <v>237</v>
      </c>
      <c r="J20" s="4" t="s">
        <v>2</v>
      </c>
      <c r="K20" s="29">
        <v>1</v>
      </c>
      <c r="L20" s="1" t="s">
        <v>529</v>
      </c>
      <c r="M20" s="1" t="s">
        <v>82</v>
      </c>
      <c r="N20" s="4" t="s">
        <v>758</v>
      </c>
      <c r="O20" s="6">
        <v>43830</v>
      </c>
      <c r="P20" s="8">
        <v>2019</v>
      </c>
      <c r="Q20" s="6" t="s">
        <v>1644</v>
      </c>
      <c r="R20" s="6">
        <v>46752</v>
      </c>
      <c r="S20" s="6">
        <v>46022</v>
      </c>
      <c r="T20" s="6"/>
      <c r="U20" s="6"/>
      <c r="V20" s="6"/>
      <c r="W20" s="6">
        <v>46022</v>
      </c>
      <c r="X20" s="6">
        <v>45657</v>
      </c>
      <c r="Y20" s="6"/>
      <c r="Z20" s="6"/>
      <c r="AA20" s="6"/>
      <c r="AB20" s="6"/>
      <c r="AC20" s="6"/>
      <c r="AD20" s="6"/>
      <c r="AE20" s="161"/>
      <c r="AF20" s="154"/>
      <c r="AG20" s="155"/>
      <c r="AH20" s="155"/>
      <c r="AI20" s="4"/>
      <c r="AJ20" s="4"/>
      <c r="AK20" s="4"/>
      <c r="AL20" s="8" t="s">
        <v>1640</v>
      </c>
      <c r="AM20" s="80"/>
      <c r="AN20" s="28"/>
      <c r="AO20" s="28"/>
      <c r="AP20" s="28"/>
      <c r="AQ20" s="9"/>
      <c r="AR20" s="9"/>
      <c r="AS20" s="28"/>
      <c r="AT20" s="28"/>
      <c r="AU20" s="28"/>
      <c r="AV20" s="9"/>
      <c r="AW20" s="9"/>
      <c r="AX20" s="9"/>
      <c r="AY20" s="9"/>
      <c r="AZ20" s="9"/>
      <c r="BA20" s="9"/>
      <c r="BB20" s="9"/>
      <c r="BG20" s="16"/>
      <c r="BH20" s="16"/>
      <c r="BI20" s="16"/>
      <c r="BK20" s="51"/>
      <c r="BL20" s="51"/>
      <c r="BM20" s="51"/>
      <c r="BN20" s="51"/>
      <c r="BO20" s="51"/>
      <c r="BP20" s="51"/>
      <c r="BQ20" s="51"/>
      <c r="BR20" s="51"/>
      <c r="BS20" s="51"/>
      <c r="BT20" s="51"/>
    </row>
    <row r="21" spans="1:72" s="51" customFormat="1" ht="168">
      <c r="A21" s="13">
        <v>14</v>
      </c>
      <c r="B21" s="8"/>
      <c r="C21" s="8"/>
      <c r="D21" s="8"/>
      <c r="E21" s="61" t="s">
        <v>955</v>
      </c>
      <c r="F21" s="19" t="s">
        <v>227</v>
      </c>
      <c r="G21" s="8" t="s">
        <v>219</v>
      </c>
      <c r="H21" s="8" t="s">
        <v>7</v>
      </c>
      <c r="I21" s="89" t="s">
        <v>269</v>
      </c>
      <c r="J21" s="4" t="s">
        <v>102</v>
      </c>
      <c r="K21" s="39">
        <v>5.0350000000000001</v>
      </c>
      <c r="L21" s="4" t="s">
        <v>524</v>
      </c>
      <c r="M21" s="8" t="s">
        <v>172</v>
      </c>
      <c r="N21" s="1" t="s">
        <v>760</v>
      </c>
      <c r="O21" s="6">
        <v>43756</v>
      </c>
      <c r="P21" s="8">
        <v>2019</v>
      </c>
      <c r="Q21" s="6" t="s">
        <v>1644</v>
      </c>
      <c r="R21" s="6">
        <v>46678</v>
      </c>
      <c r="S21" s="6"/>
      <c r="T21" s="6">
        <v>45583</v>
      </c>
      <c r="U21" s="6">
        <v>45217</v>
      </c>
      <c r="V21" s="6"/>
      <c r="W21" s="6">
        <v>45583</v>
      </c>
      <c r="X21" s="6"/>
      <c r="Y21" s="6"/>
      <c r="Z21" s="6"/>
      <c r="AA21" s="6"/>
      <c r="AB21" s="6"/>
      <c r="AC21" s="6"/>
      <c r="AD21" s="6"/>
      <c r="AE21" s="158"/>
      <c r="AF21" s="154"/>
      <c r="AG21" s="157"/>
      <c r="AH21" s="157"/>
      <c r="AI21" s="14"/>
      <c r="AJ21" s="6"/>
      <c r="AK21" s="53"/>
      <c r="AL21" s="8" t="s">
        <v>199</v>
      </c>
      <c r="AM21" s="56"/>
    </row>
    <row r="22" spans="1:72" s="51" customFormat="1" ht="46.5" customHeight="1">
      <c r="A22" s="13">
        <v>15</v>
      </c>
      <c r="B22" s="8"/>
      <c r="C22" s="8"/>
      <c r="D22" s="8"/>
      <c r="E22" s="61" t="s">
        <v>961</v>
      </c>
      <c r="F22" s="19" t="s">
        <v>227</v>
      </c>
      <c r="G22" s="8" t="s">
        <v>219</v>
      </c>
      <c r="H22" s="8" t="s">
        <v>57</v>
      </c>
      <c r="I22" s="82" t="s">
        <v>267</v>
      </c>
      <c r="J22" s="4" t="s">
        <v>102</v>
      </c>
      <c r="K22" s="14">
        <v>3.3</v>
      </c>
      <c r="L22" s="8" t="s">
        <v>324</v>
      </c>
      <c r="M22" s="8" t="s">
        <v>137</v>
      </c>
      <c r="N22" s="8" t="s">
        <v>546</v>
      </c>
      <c r="O22" s="6">
        <v>43545</v>
      </c>
      <c r="P22" s="8">
        <v>2019</v>
      </c>
      <c r="Q22" s="6" t="s">
        <v>1644</v>
      </c>
      <c r="R22" s="6">
        <v>45006</v>
      </c>
      <c r="S22" s="6"/>
      <c r="T22" s="6"/>
      <c r="U22" s="6">
        <v>45006</v>
      </c>
      <c r="V22" s="6"/>
      <c r="W22" s="6">
        <v>45372</v>
      </c>
      <c r="X22" s="6">
        <v>45006</v>
      </c>
      <c r="Y22" s="6"/>
      <c r="Z22" s="6"/>
      <c r="AA22" s="6"/>
      <c r="AB22" s="6"/>
      <c r="AC22" s="6"/>
      <c r="AD22" s="6"/>
      <c r="AE22" s="153"/>
      <c r="AF22" s="154"/>
      <c r="AG22" s="124"/>
      <c r="AH22" s="124"/>
      <c r="AI22" s="8"/>
      <c r="AJ22" s="6"/>
      <c r="AK22" s="8"/>
      <c r="AL22" s="8" t="s">
        <v>53</v>
      </c>
      <c r="AM22" s="56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</row>
    <row r="23" spans="1:72" s="51" customFormat="1" ht="34.5" customHeight="1">
      <c r="A23" s="13">
        <v>16</v>
      </c>
      <c r="B23" s="19"/>
      <c r="C23" s="19"/>
      <c r="D23" s="19"/>
      <c r="E23" s="61" t="s">
        <v>823</v>
      </c>
      <c r="F23" s="19" t="s">
        <v>227</v>
      </c>
      <c r="G23" s="8" t="s">
        <v>219</v>
      </c>
      <c r="H23" s="19" t="s">
        <v>35</v>
      </c>
      <c r="I23" s="82" t="s">
        <v>261</v>
      </c>
      <c r="J23" s="8" t="s">
        <v>2</v>
      </c>
      <c r="K23" s="29">
        <v>1</v>
      </c>
      <c r="L23" s="119" t="s">
        <v>81</v>
      </c>
      <c r="M23" s="1" t="s">
        <v>27</v>
      </c>
      <c r="N23" s="1" t="s">
        <v>761</v>
      </c>
      <c r="O23" s="6">
        <v>43585</v>
      </c>
      <c r="P23" s="8">
        <v>2019</v>
      </c>
      <c r="Q23" s="6" t="s">
        <v>1644</v>
      </c>
      <c r="R23" s="6">
        <v>46507</v>
      </c>
      <c r="S23" s="6"/>
      <c r="T23" s="6"/>
      <c r="U23" s="6"/>
      <c r="V23" s="6"/>
      <c r="W23" s="6">
        <v>45777</v>
      </c>
      <c r="X23" s="6">
        <v>45412</v>
      </c>
      <c r="Y23" s="6"/>
      <c r="Z23" s="6"/>
      <c r="AA23" s="6"/>
      <c r="AB23" s="6"/>
      <c r="AC23" s="6"/>
      <c r="AD23" s="6"/>
      <c r="AE23" s="153"/>
      <c r="AF23" s="154"/>
      <c r="AG23" s="155"/>
      <c r="AH23" s="155"/>
      <c r="AI23" s="4"/>
      <c r="AJ23" s="53"/>
      <c r="AK23" s="53"/>
      <c r="AL23" s="4" t="s">
        <v>179</v>
      </c>
      <c r="AM23" s="56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s="51" customFormat="1" ht="155.25" customHeight="1">
      <c r="A24" s="13">
        <v>17</v>
      </c>
      <c r="B24" s="19"/>
      <c r="C24" s="19"/>
      <c r="D24" s="19"/>
      <c r="E24" s="61" t="s">
        <v>824</v>
      </c>
      <c r="F24" s="19" t="s">
        <v>227</v>
      </c>
      <c r="G24" s="8" t="s">
        <v>219</v>
      </c>
      <c r="H24" s="19" t="s">
        <v>35</v>
      </c>
      <c r="I24" s="89" t="s">
        <v>110</v>
      </c>
      <c r="J24" s="4" t="s">
        <v>102</v>
      </c>
      <c r="K24" s="12">
        <v>1.1399999999999999</v>
      </c>
      <c r="L24" s="4" t="s">
        <v>325</v>
      </c>
      <c r="M24" s="1" t="s">
        <v>27</v>
      </c>
      <c r="N24" s="1" t="s">
        <v>762</v>
      </c>
      <c r="O24" s="6">
        <v>43760</v>
      </c>
      <c r="P24" s="8">
        <v>2019</v>
      </c>
      <c r="Q24" s="6" t="s">
        <v>1644</v>
      </c>
      <c r="R24" s="6">
        <v>46682</v>
      </c>
      <c r="S24" s="6">
        <v>45952</v>
      </c>
      <c r="T24" s="6"/>
      <c r="U24" s="6">
        <v>45221</v>
      </c>
      <c r="V24" s="6"/>
      <c r="W24" s="6">
        <v>44856</v>
      </c>
      <c r="X24" s="6"/>
      <c r="Y24" s="6"/>
      <c r="Z24" s="6">
        <v>45587</v>
      </c>
      <c r="AA24" s="6"/>
      <c r="AB24" s="6"/>
      <c r="AC24" s="6"/>
      <c r="AD24" s="6">
        <v>45587</v>
      </c>
      <c r="AE24" s="153"/>
      <c r="AF24" s="154"/>
      <c r="AG24" s="155"/>
      <c r="AH24" s="155"/>
      <c r="AI24" s="4"/>
      <c r="AJ24" s="6"/>
      <c r="AK24" s="53"/>
      <c r="AL24" s="4" t="s">
        <v>179</v>
      </c>
      <c r="AM24" s="56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s="51" customFormat="1" ht="28">
      <c r="A25" s="13">
        <v>18</v>
      </c>
      <c r="B25" s="19"/>
      <c r="C25" s="19"/>
      <c r="D25" s="19"/>
      <c r="E25" s="61" t="s">
        <v>832</v>
      </c>
      <c r="F25" s="19" t="s">
        <v>227</v>
      </c>
      <c r="G25" s="8" t="s">
        <v>219</v>
      </c>
      <c r="H25" s="19" t="s">
        <v>46</v>
      </c>
      <c r="I25" s="89" t="s">
        <v>260</v>
      </c>
      <c r="J25" s="4" t="s">
        <v>102</v>
      </c>
      <c r="K25" s="97">
        <v>5.0679999999999996</v>
      </c>
      <c r="L25" s="58" t="s">
        <v>833</v>
      </c>
      <c r="M25" s="4" t="s">
        <v>42</v>
      </c>
      <c r="N25" s="4" t="s">
        <v>556</v>
      </c>
      <c r="O25" s="21">
        <v>43769</v>
      </c>
      <c r="P25" s="142">
        <v>2019</v>
      </c>
      <c r="Q25" s="6" t="s">
        <v>1644</v>
      </c>
      <c r="R25" s="6">
        <v>46691</v>
      </c>
      <c r="S25" s="6">
        <v>45961</v>
      </c>
      <c r="T25" s="6">
        <v>45596</v>
      </c>
      <c r="U25" s="6">
        <v>46691</v>
      </c>
      <c r="V25" s="6"/>
      <c r="W25" s="6">
        <v>45596</v>
      </c>
      <c r="X25" s="6">
        <v>45596</v>
      </c>
      <c r="Y25" s="6"/>
      <c r="Z25" s="6"/>
      <c r="AA25" s="6"/>
      <c r="AB25" s="6">
        <v>45596</v>
      </c>
      <c r="AC25" s="6"/>
      <c r="AD25" s="6"/>
      <c r="AE25" s="153"/>
      <c r="AF25" s="154"/>
      <c r="AG25" s="155"/>
      <c r="AH25" s="124"/>
      <c r="AI25" s="8"/>
      <c r="AJ25" s="6"/>
      <c r="AK25" s="4"/>
      <c r="AL25" s="8" t="s">
        <v>48</v>
      </c>
      <c r="AM25" s="4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s="51" customFormat="1" ht="42.75" customHeight="1">
      <c r="A26" s="13">
        <v>19</v>
      </c>
      <c r="B26" s="19"/>
      <c r="C26" s="19"/>
      <c r="D26" s="19"/>
      <c r="E26" s="61" t="s">
        <v>840</v>
      </c>
      <c r="F26" s="19" t="s">
        <v>227</v>
      </c>
      <c r="G26" s="8" t="s">
        <v>219</v>
      </c>
      <c r="H26" s="19" t="s">
        <v>14</v>
      </c>
      <c r="I26" s="89" t="s">
        <v>259</v>
      </c>
      <c r="J26" s="4" t="s">
        <v>102</v>
      </c>
      <c r="K26" s="8">
        <v>0.78</v>
      </c>
      <c r="L26" s="11" t="s">
        <v>327</v>
      </c>
      <c r="M26" s="8" t="s">
        <v>82</v>
      </c>
      <c r="N26" s="8" t="s">
        <v>558</v>
      </c>
      <c r="O26" s="6">
        <v>43677</v>
      </c>
      <c r="P26" s="8">
        <v>2019</v>
      </c>
      <c r="Q26" s="6" t="s">
        <v>1644</v>
      </c>
      <c r="R26" s="6">
        <v>46599</v>
      </c>
      <c r="S26" s="6">
        <v>45869</v>
      </c>
      <c r="T26" s="6">
        <v>45504</v>
      </c>
      <c r="U26" s="6">
        <v>45138</v>
      </c>
      <c r="V26" s="6"/>
      <c r="W26" s="6"/>
      <c r="X26" s="6"/>
      <c r="Y26" s="6"/>
      <c r="Z26" s="6"/>
      <c r="AA26" s="6"/>
      <c r="AB26" s="6"/>
      <c r="AC26" s="6"/>
      <c r="AD26" s="6"/>
      <c r="AE26" s="153"/>
      <c r="AF26" s="154"/>
      <c r="AG26" s="124"/>
      <c r="AH26" s="124"/>
      <c r="AI26" s="8">
        <v>1</v>
      </c>
      <c r="AJ26" s="7"/>
      <c r="AK26" s="8"/>
      <c r="AL26" s="8" t="s">
        <v>49</v>
      </c>
      <c r="AM26" s="80"/>
    </row>
    <row r="27" spans="1:72" s="51" customFormat="1" ht="46.5" customHeight="1">
      <c r="A27" s="13">
        <v>20</v>
      </c>
      <c r="B27" s="2"/>
      <c r="C27" s="2"/>
      <c r="D27" s="2"/>
      <c r="E27" s="8" t="s">
        <v>857</v>
      </c>
      <c r="F27" s="19" t="s">
        <v>227</v>
      </c>
      <c r="G27" s="8" t="s">
        <v>226</v>
      </c>
      <c r="H27" s="2" t="s">
        <v>21</v>
      </c>
      <c r="I27" s="82" t="s">
        <v>151</v>
      </c>
      <c r="J27" s="4" t="s">
        <v>102</v>
      </c>
      <c r="K27" s="29"/>
      <c r="L27" s="4" t="s">
        <v>98</v>
      </c>
      <c r="M27" s="8" t="s">
        <v>172</v>
      </c>
      <c r="N27" s="1" t="s">
        <v>561</v>
      </c>
      <c r="O27" s="6">
        <v>43753</v>
      </c>
      <c r="P27" s="8">
        <v>2019</v>
      </c>
      <c r="Q27" s="6" t="s">
        <v>1644</v>
      </c>
      <c r="R27" s="6">
        <v>46675</v>
      </c>
      <c r="S27" s="6"/>
      <c r="T27" s="6"/>
      <c r="U27" s="6"/>
      <c r="V27" s="6"/>
      <c r="W27" s="6">
        <v>46675</v>
      </c>
      <c r="X27" s="6"/>
      <c r="Y27" s="6"/>
      <c r="Z27" s="6"/>
      <c r="AA27" s="6"/>
      <c r="AB27" s="6"/>
      <c r="AC27" s="6"/>
      <c r="AD27" s="6"/>
      <c r="AE27" s="158"/>
      <c r="AF27" s="156"/>
      <c r="AG27" s="124"/>
      <c r="AH27" s="124"/>
      <c r="AI27" s="8"/>
      <c r="AJ27" s="6"/>
      <c r="AK27" s="7"/>
      <c r="AL27" s="6" t="s">
        <v>55</v>
      </c>
      <c r="AM27" s="80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s="51" customFormat="1" ht="28">
      <c r="A28" s="13">
        <v>21</v>
      </c>
      <c r="B28" s="2"/>
      <c r="C28" s="2"/>
      <c r="D28" s="2"/>
      <c r="E28" s="2"/>
      <c r="F28" s="2"/>
      <c r="G28" s="8" t="s">
        <v>219</v>
      </c>
      <c r="H28" s="2" t="s">
        <v>37</v>
      </c>
      <c r="I28" s="82" t="s">
        <v>252</v>
      </c>
      <c r="J28" s="5" t="s">
        <v>102</v>
      </c>
      <c r="K28" s="97">
        <v>0.16000000000000014</v>
      </c>
      <c r="L28" s="4" t="s">
        <v>330</v>
      </c>
      <c r="M28" s="8" t="s">
        <v>172</v>
      </c>
      <c r="N28" s="4" t="s">
        <v>569</v>
      </c>
      <c r="O28" s="6">
        <v>43774</v>
      </c>
      <c r="P28" s="8">
        <v>2019</v>
      </c>
      <c r="Q28" s="6" t="s">
        <v>1644</v>
      </c>
      <c r="R28" s="6">
        <v>46696</v>
      </c>
      <c r="S28" s="6">
        <v>45966</v>
      </c>
      <c r="T28" s="6"/>
      <c r="U28" s="6">
        <v>45235</v>
      </c>
      <c r="V28" s="6"/>
      <c r="W28" s="6">
        <v>45966</v>
      </c>
      <c r="X28" s="6"/>
      <c r="Y28" s="6"/>
      <c r="Z28" s="6"/>
      <c r="AA28" s="6"/>
      <c r="AB28" s="6"/>
      <c r="AC28" s="6"/>
      <c r="AD28" s="6"/>
      <c r="AE28" s="159"/>
      <c r="AF28" s="156"/>
      <c r="AG28" s="155"/>
      <c r="AH28" s="155"/>
      <c r="AI28" s="4"/>
      <c r="AJ28" s="53"/>
      <c r="AK28" s="53"/>
      <c r="AL28" s="8" t="s">
        <v>1640</v>
      </c>
      <c r="AM28" s="80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pans="1:72" s="51" customFormat="1" ht="45" customHeight="1">
      <c r="A29" s="13">
        <v>22</v>
      </c>
      <c r="B29" s="2"/>
      <c r="C29" s="2"/>
      <c r="D29" s="2"/>
      <c r="E29" s="61" t="s">
        <v>998</v>
      </c>
      <c r="F29" s="19" t="s">
        <v>227</v>
      </c>
      <c r="G29" s="8" t="s">
        <v>219</v>
      </c>
      <c r="H29" s="2" t="s">
        <v>37</v>
      </c>
      <c r="I29" s="89" t="s">
        <v>250</v>
      </c>
      <c r="J29" s="5" t="s">
        <v>102</v>
      </c>
      <c r="K29" s="63">
        <v>0.62346999999999997</v>
      </c>
      <c r="L29" s="4" t="s">
        <v>331</v>
      </c>
      <c r="M29" s="8" t="s">
        <v>172</v>
      </c>
      <c r="N29" s="4" t="s">
        <v>763</v>
      </c>
      <c r="O29" s="6">
        <v>43825</v>
      </c>
      <c r="P29" s="8">
        <v>2019</v>
      </c>
      <c r="Q29" s="6" t="s">
        <v>1644</v>
      </c>
      <c r="R29" s="6">
        <v>46747</v>
      </c>
      <c r="S29" s="6">
        <v>46017</v>
      </c>
      <c r="T29" s="6">
        <v>45652</v>
      </c>
      <c r="U29" s="6">
        <v>45286</v>
      </c>
      <c r="V29" s="6"/>
      <c r="W29" s="6">
        <v>46747</v>
      </c>
      <c r="X29" s="6">
        <v>45652</v>
      </c>
      <c r="Y29" s="6"/>
      <c r="Z29" s="6"/>
      <c r="AA29" s="6"/>
      <c r="AB29" s="6"/>
      <c r="AC29" s="6"/>
      <c r="AD29" s="6"/>
      <c r="AE29" s="158"/>
      <c r="AF29" s="156"/>
      <c r="AG29" s="155"/>
      <c r="AH29" s="124"/>
      <c r="AI29" s="8"/>
      <c r="AJ29" s="6"/>
      <c r="AK29" s="53"/>
      <c r="AL29" s="8" t="s">
        <v>1640</v>
      </c>
      <c r="AM29" s="80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1:72" s="3" customFormat="1" ht="51.75" customHeight="1">
      <c r="A30" s="13">
        <v>23</v>
      </c>
      <c r="B30" s="2"/>
      <c r="C30" s="2"/>
      <c r="D30" s="2"/>
      <c r="E30" s="61" t="s">
        <v>881</v>
      </c>
      <c r="F30" s="19" t="s">
        <v>227</v>
      </c>
      <c r="G30" s="8" t="s">
        <v>226</v>
      </c>
      <c r="H30" s="2" t="s">
        <v>15</v>
      </c>
      <c r="I30" s="82" t="s">
        <v>241</v>
      </c>
      <c r="J30" s="5" t="s">
        <v>102</v>
      </c>
      <c r="K30" s="29"/>
      <c r="L30" s="66" t="s">
        <v>501</v>
      </c>
      <c r="M30" s="4" t="s">
        <v>83</v>
      </c>
      <c r="N30" s="4" t="s">
        <v>587</v>
      </c>
      <c r="O30" s="6">
        <v>43697</v>
      </c>
      <c r="P30" s="8">
        <v>2019</v>
      </c>
      <c r="Q30" s="6" t="s">
        <v>1644</v>
      </c>
      <c r="R30" s="6">
        <v>45524</v>
      </c>
      <c r="S30" s="6"/>
      <c r="T30" s="6"/>
      <c r="U30" s="6">
        <v>45158</v>
      </c>
      <c r="V30" s="6"/>
      <c r="W30" s="6">
        <v>45524</v>
      </c>
      <c r="X30" s="6">
        <v>45524</v>
      </c>
      <c r="Y30" s="6"/>
      <c r="Z30" s="6"/>
      <c r="AA30" s="6"/>
      <c r="AB30" s="6"/>
      <c r="AC30" s="6"/>
      <c r="AD30" s="6"/>
      <c r="AE30" s="153"/>
      <c r="AF30" s="156"/>
      <c r="AG30" s="155"/>
      <c r="AH30" s="155"/>
      <c r="AI30" s="4"/>
      <c r="AJ30" s="8"/>
      <c r="AK30" s="8"/>
      <c r="AL30" s="8" t="s">
        <v>47</v>
      </c>
      <c r="AM30" s="80"/>
    </row>
    <row r="31" spans="1:72" s="51" customFormat="1" ht="75" customHeight="1">
      <c r="A31" s="13">
        <v>24</v>
      </c>
      <c r="B31" s="2"/>
      <c r="C31" s="2"/>
      <c r="D31" s="2"/>
      <c r="E31" s="61" t="s">
        <v>889</v>
      </c>
      <c r="F31" s="19" t="s">
        <v>227</v>
      </c>
      <c r="G31" s="8" t="s">
        <v>219</v>
      </c>
      <c r="H31" s="2" t="s">
        <v>84</v>
      </c>
      <c r="I31" s="89" t="s">
        <v>119</v>
      </c>
      <c r="J31" s="5" t="s">
        <v>102</v>
      </c>
      <c r="K31" s="97">
        <v>0.64300000000000002</v>
      </c>
      <c r="L31" s="58" t="s">
        <v>333</v>
      </c>
      <c r="M31" s="1" t="s">
        <v>27</v>
      </c>
      <c r="N31" s="4" t="s">
        <v>573</v>
      </c>
      <c r="O31" s="6">
        <v>43766</v>
      </c>
      <c r="P31" s="8">
        <v>2019</v>
      </c>
      <c r="Q31" s="6" t="s">
        <v>1644</v>
      </c>
      <c r="R31" s="6">
        <v>46688</v>
      </c>
      <c r="S31" s="6"/>
      <c r="T31" s="6"/>
      <c r="U31" s="6">
        <v>46688</v>
      </c>
      <c r="V31" s="6"/>
      <c r="W31" s="6"/>
      <c r="X31" s="6"/>
      <c r="Y31" s="6"/>
      <c r="Z31" s="6"/>
      <c r="AA31" s="6"/>
      <c r="AB31" s="6"/>
      <c r="AC31" s="6"/>
      <c r="AD31" s="6"/>
      <c r="AE31" s="158"/>
      <c r="AF31" s="156"/>
      <c r="AG31" s="155"/>
      <c r="AH31" s="155"/>
      <c r="AI31" s="4"/>
      <c r="AJ31" s="8"/>
      <c r="AK31" s="8"/>
      <c r="AL31" s="4" t="s">
        <v>85</v>
      </c>
      <c r="AM31" s="80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1:72" s="51" customFormat="1" ht="45.75" customHeight="1">
      <c r="A32" s="13">
        <v>25</v>
      </c>
      <c r="B32" s="2"/>
      <c r="C32" s="2"/>
      <c r="D32" s="2"/>
      <c r="E32" s="8" t="s">
        <v>894</v>
      </c>
      <c r="F32" s="19" t="s">
        <v>227</v>
      </c>
      <c r="G32" s="8" t="s">
        <v>226</v>
      </c>
      <c r="H32" s="2" t="s">
        <v>216</v>
      </c>
      <c r="I32" s="82" t="s">
        <v>249</v>
      </c>
      <c r="J32" s="2" t="s">
        <v>2</v>
      </c>
      <c r="K32" s="29"/>
      <c r="L32" s="4" t="s">
        <v>509</v>
      </c>
      <c r="M32" s="170" t="s">
        <v>797</v>
      </c>
      <c r="N32" s="4" t="s">
        <v>575</v>
      </c>
      <c r="O32" s="52">
        <v>43789</v>
      </c>
      <c r="P32" s="19">
        <v>2019</v>
      </c>
      <c r="Q32" s="6" t="s">
        <v>1644</v>
      </c>
      <c r="R32" s="6">
        <v>46711</v>
      </c>
      <c r="S32" s="6"/>
      <c r="T32" s="6"/>
      <c r="U32" s="6">
        <v>45981</v>
      </c>
      <c r="V32" s="6"/>
      <c r="W32" s="6">
        <v>46711</v>
      </c>
      <c r="X32" s="6"/>
      <c r="Y32" s="6"/>
      <c r="Z32" s="6"/>
      <c r="AA32" s="6"/>
      <c r="AB32" s="6"/>
      <c r="AC32" s="6"/>
      <c r="AD32" s="6"/>
      <c r="AE32" s="158"/>
      <c r="AF32" s="154"/>
      <c r="AG32" s="124"/>
      <c r="AH32" s="124"/>
      <c r="AI32" s="8"/>
      <c r="AJ32" s="6"/>
      <c r="AK32" s="4"/>
      <c r="AL32" s="4" t="s">
        <v>100</v>
      </c>
      <c r="AM32" s="80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s="51" customFormat="1" ht="38.25" customHeight="1">
      <c r="A33" s="13">
        <v>26</v>
      </c>
      <c r="B33" s="19"/>
      <c r="C33" s="19"/>
      <c r="D33" s="19"/>
      <c r="E33" s="19"/>
      <c r="F33" s="19"/>
      <c r="G33" s="8" t="s">
        <v>219</v>
      </c>
      <c r="H33" s="19" t="s">
        <v>30</v>
      </c>
      <c r="I33" s="89" t="s">
        <v>238</v>
      </c>
      <c r="J33" s="19" t="s">
        <v>102</v>
      </c>
      <c r="K33" s="35">
        <v>0</v>
      </c>
      <c r="L33" s="19" t="s">
        <v>210</v>
      </c>
      <c r="M33" s="1" t="s">
        <v>79</v>
      </c>
      <c r="N33" s="34" t="s">
        <v>537</v>
      </c>
      <c r="O33" s="6">
        <v>44137</v>
      </c>
      <c r="P33" s="8">
        <v>2020</v>
      </c>
      <c r="Q33" s="6" t="s">
        <v>1644</v>
      </c>
      <c r="R33" s="6">
        <v>47059</v>
      </c>
      <c r="S33" s="6">
        <v>46328</v>
      </c>
      <c r="T33" s="6">
        <v>45963</v>
      </c>
      <c r="U33" s="6">
        <v>47059</v>
      </c>
      <c r="V33" s="6"/>
      <c r="W33" s="6">
        <v>46328</v>
      </c>
      <c r="X33" s="6">
        <v>45963</v>
      </c>
      <c r="Y33" s="6"/>
      <c r="Z33" s="6">
        <v>45963</v>
      </c>
      <c r="AA33" s="6"/>
      <c r="AB33" s="6"/>
      <c r="AC33" s="6"/>
      <c r="AD33" s="6"/>
      <c r="AE33" s="158"/>
      <c r="AF33" s="154"/>
      <c r="AG33" s="155"/>
      <c r="AH33" s="155"/>
      <c r="AI33" s="4"/>
      <c r="AJ33" s="4"/>
      <c r="AK33" s="4"/>
      <c r="AL33" s="8" t="s">
        <v>1640</v>
      </c>
      <c r="AM33" s="8"/>
      <c r="AN33" s="37"/>
      <c r="AO33" s="37"/>
      <c r="AP33" s="37"/>
      <c r="AQ33" s="37"/>
      <c r="AR33" s="38"/>
      <c r="AS33" s="22"/>
      <c r="AT33" s="23"/>
    </row>
    <row r="34" spans="1:72" s="51" customFormat="1" ht="38.25" customHeight="1">
      <c r="A34" s="13">
        <v>27</v>
      </c>
      <c r="B34" s="19"/>
      <c r="C34" s="19"/>
      <c r="D34" s="19"/>
      <c r="E34" s="19"/>
      <c r="F34" s="19"/>
      <c r="G34" s="8" t="s">
        <v>219</v>
      </c>
      <c r="H34" s="19" t="s">
        <v>30</v>
      </c>
      <c r="I34" s="82" t="s">
        <v>147</v>
      </c>
      <c r="J34" s="4" t="s">
        <v>102</v>
      </c>
      <c r="K34" s="54">
        <v>3.1</v>
      </c>
      <c r="L34" s="4" t="s">
        <v>527</v>
      </c>
      <c r="M34" s="8" t="s">
        <v>172</v>
      </c>
      <c r="N34" s="4" t="s">
        <v>538</v>
      </c>
      <c r="O34" s="6">
        <v>44158</v>
      </c>
      <c r="P34" s="8">
        <v>2020</v>
      </c>
      <c r="Q34" s="6" t="s">
        <v>1644</v>
      </c>
      <c r="R34" s="6">
        <v>47080</v>
      </c>
      <c r="S34" s="6">
        <v>46349</v>
      </c>
      <c r="T34" s="6">
        <v>45984</v>
      </c>
      <c r="U34" s="6">
        <v>45619</v>
      </c>
      <c r="V34" s="6"/>
      <c r="W34" s="6"/>
      <c r="X34" s="6" t="s">
        <v>807</v>
      </c>
      <c r="Y34" s="6"/>
      <c r="Z34" s="6">
        <v>44888</v>
      </c>
      <c r="AA34" s="6"/>
      <c r="AB34" s="6"/>
      <c r="AC34" s="6"/>
      <c r="AD34" s="6"/>
      <c r="AE34" s="158"/>
      <c r="AF34" s="154"/>
      <c r="AG34" s="155"/>
      <c r="AH34" s="155"/>
      <c r="AI34" s="4"/>
      <c r="AJ34" s="4"/>
      <c r="AK34" s="4"/>
      <c r="AL34" s="8" t="s">
        <v>1640</v>
      </c>
      <c r="AM34" s="8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1:72" s="51" customFormat="1" ht="21.75" customHeight="1">
      <c r="A35" s="13">
        <v>28</v>
      </c>
      <c r="B35" s="19"/>
      <c r="C35" s="19"/>
      <c r="D35" s="19"/>
      <c r="E35" s="19"/>
      <c r="F35" s="19"/>
      <c r="G35" s="8" t="s">
        <v>219</v>
      </c>
      <c r="H35" s="19" t="s">
        <v>30</v>
      </c>
      <c r="I35" s="89" t="s">
        <v>146</v>
      </c>
      <c r="J35" s="4" t="s">
        <v>102</v>
      </c>
      <c r="K35" s="54">
        <v>0.5</v>
      </c>
      <c r="L35" s="4" t="s">
        <v>322</v>
      </c>
      <c r="M35" s="8" t="s">
        <v>172</v>
      </c>
      <c r="N35" s="4" t="s">
        <v>536</v>
      </c>
      <c r="O35" s="6">
        <v>44160</v>
      </c>
      <c r="P35" s="8">
        <v>2020</v>
      </c>
      <c r="Q35" s="6" t="s">
        <v>1644</v>
      </c>
      <c r="R35" s="6">
        <v>47082</v>
      </c>
      <c r="S35" s="6">
        <v>46351</v>
      </c>
      <c r="T35" s="6"/>
      <c r="U35" s="6">
        <v>47082</v>
      </c>
      <c r="V35" s="6"/>
      <c r="W35" s="6"/>
      <c r="X35" s="6" t="s">
        <v>158</v>
      </c>
      <c r="Y35" s="6"/>
      <c r="Z35" s="6">
        <v>45986</v>
      </c>
      <c r="AA35" s="6"/>
      <c r="AB35" s="6"/>
      <c r="AC35" s="6"/>
      <c r="AD35" s="6"/>
      <c r="AE35" s="158"/>
      <c r="AF35" s="154"/>
      <c r="AG35" s="155"/>
      <c r="AH35" s="155"/>
      <c r="AI35" s="4"/>
      <c r="AJ35" s="52"/>
      <c r="AK35" s="4"/>
      <c r="AL35" s="8" t="s">
        <v>1640</v>
      </c>
      <c r="AM35" s="8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1:72" s="51" customFormat="1" ht="38.25" customHeight="1">
      <c r="A36" s="13">
        <v>29</v>
      </c>
      <c r="B36" s="46"/>
      <c r="C36" s="46"/>
      <c r="D36" s="46"/>
      <c r="E36" s="46"/>
      <c r="F36" s="46"/>
      <c r="G36" s="8" t="s">
        <v>219</v>
      </c>
      <c r="H36" s="8" t="s">
        <v>7</v>
      </c>
      <c r="I36" s="89" t="s">
        <v>133</v>
      </c>
      <c r="J36" s="4" t="s">
        <v>2</v>
      </c>
      <c r="K36" s="54">
        <v>0.2</v>
      </c>
      <c r="L36" s="4" t="s">
        <v>323</v>
      </c>
      <c r="M36" s="8" t="s">
        <v>172</v>
      </c>
      <c r="N36" s="4" t="s">
        <v>545</v>
      </c>
      <c r="O36" s="6">
        <v>44147</v>
      </c>
      <c r="P36" s="8">
        <v>2020</v>
      </c>
      <c r="Q36" s="6" t="s">
        <v>1644</v>
      </c>
      <c r="R36" s="6">
        <v>47069</v>
      </c>
      <c r="S36" s="6">
        <v>46338</v>
      </c>
      <c r="T36" s="6">
        <v>45973</v>
      </c>
      <c r="U36" s="6">
        <v>47069</v>
      </c>
      <c r="V36" s="6"/>
      <c r="W36" s="6"/>
      <c r="X36" s="6" t="s">
        <v>159</v>
      </c>
      <c r="Y36" s="6"/>
      <c r="Z36" s="6"/>
      <c r="AA36" s="6"/>
      <c r="AB36" s="6"/>
      <c r="AC36" s="6"/>
      <c r="AD36" s="6"/>
      <c r="AE36" s="158"/>
      <c r="AF36" s="154"/>
      <c r="AG36" s="155"/>
      <c r="AH36" s="155"/>
      <c r="AI36" s="4"/>
      <c r="AJ36" s="4"/>
      <c r="AK36" s="4"/>
      <c r="AL36" s="8" t="s">
        <v>199</v>
      </c>
      <c r="AM36" s="8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1:72" s="51" customFormat="1" ht="38.25" customHeight="1">
      <c r="A37" s="13">
        <v>30</v>
      </c>
      <c r="B37" s="46"/>
      <c r="C37" s="46"/>
      <c r="D37" s="46"/>
      <c r="E37" s="46"/>
      <c r="F37" s="46"/>
      <c r="G37" s="8" t="s">
        <v>226</v>
      </c>
      <c r="H37" s="46" t="s">
        <v>9</v>
      </c>
      <c r="I37" s="89" t="s">
        <v>262</v>
      </c>
      <c r="J37" s="4" t="s">
        <v>102</v>
      </c>
      <c r="K37" s="54"/>
      <c r="L37" s="8" t="s">
        <v>149</v>
      </c>
      <c r="M37" s="4" t="s">
        <v>148</v>
      </c>
      <c r="N37" s="4" t="s">
        <v>553</v>
      </c>
      <c r="O37" s="6">
        <v>44034</v>
      </c>
      <c r="P37" s="8">
        <v>2020</v>
      </c>
      <c r="Q37" s="6" t="s">
        <v>1644</v>
      </c>
      <c r="R37" s="6">
        <v>46956</v>
      </c>
      <c r="S37" s="6">
        <v>46225</v>
      </c>
      <c r="T37" s="6">
        <v>45860</v>
      </c>
      <c r="U37" s="6">
        <v>46956</v>
      </c>
      <c r="V37" s="6"/>
      <c r="W37" s="6" t="s">
        <v>160</v>
      </c>
      <c r="X37" s="6" t="s">
        <v>161</v>
      </c>
      <c r="Y37" s="6"/>
      <c r="Z37" s="6"/>
      <c r="AA37" s="6"/>
      <c r="AB37" s="6"/>
      <c r="AC37" s="6"/>
      <c r="AD37" s="6"/>
      <c r="AE37" s="153"/>
      <c r="AF37" s="154"/>
      <c r="AG37" s="155"/>
      <c r="AH37" s="155"/>
      <c r="AI37" s="4"/>
      <c r="AJ37" s="4"/>
      <c r="AK37" s="4"/>
      <c r="AL37" s="8" t="s">
        <v>1641</v>
      </c>
      <c r="AM37" s="8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1:72" s="3" customFormat="1" ht="42">
      <c r="A38" s="13">
        <v>31</v>
      </c>
      <c r="B38" s="46"/>
      <c r="C38" s="46"/>
      <c r="D38" s="46"/>
      <c r="E38" s="61" t="s">
        <v>825</v>
      </c>
      <c r="F38" s="19" t="s">
        <v>227</v>
      </c>
      <c r="G38" s="8" t="s">
        <v>219</v>
      </c>
      <c r="H38" s="19" t="s">
        <v>35</v>
      </c>
      <c r="I38" s="84" t="s">
        <v>110</v>
      </c>
      <c r="J38" s="19" t="s">
        <v>102</v>
      </c>
      <c r="K38" s="97">
        <v>0.40500000000000003</v>
      </c>
      <c r="L38" s="4" t="s">
        <v>326</v>
      </c>
      <c r="M38" s="1" t="s">
        <v>27</v>
      </c>
      <c r="N38" s="4" t="s">
        <v>555</v>
      </c>
      <c r="O38" s="52">
        <v>44113</v>
      </c>
      <c r="P38" s="19">
        <v>2020</v>
      </c>
      <c r="Q38" s="6" t="s">
        <v>1644</v>
      </c>
      <c r="R38" s="6">
        <v>47035</v>
      </c>
      <c r="S38" s="6">
        <v>46304</v>
      </c>
      <c r="T38" s="6">
        <v>45939</v>
      </c>
      <c r="U38" s="6">
        <v>47035</v>
      </c>
      <c r="V38" s="6"/>
      <c r="W38" s="6" t="s">
        <v>162</v>
      </c>
      <c r="X38" s="6" t="s">
        <v>163</v>
      </c>
      <c r="Y38" s="6"/>
      <c r="Z38" s="6">
        <v>45939</v>
      </c>
      <c r="AA38" s="6"/>
      <c r="AB38" s="6"/>
      <c r="AC38" s="6"/>
      <c r="AD38" s="6"/>
      <c r="AE38" s="153"/>
      <c r="AF38" s="154"/>
      <c r="AG38" s="155"/>
      <c r="AH38" s="155"/>
      <c r="AI38" s="4"/>
      <c r="AJ38" s="6"/>
      <c r="AK38" s="4"/>
      <c r="AL38" s="4" t="s">
        <v>179</v>
      </c>
      <c r="AM38" s="8"/>
      <c r="AN38" s="37"/>
      <c r="AO38" s="37"/>
      <c r="AP38" s="37"/>
      <c r="AQ38" s="37"/>
      <c r="AR38" s="38"/>
      <c r="AS38" s="22"/>
      <c r="AT38" s="23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</row>
    <row r="39" spans="1:72" s="51" customFormat="1" ht="57.75" customHeight="1">
      <c r="A39" s="13">
        <v>32</v>
      </c>
      <c r="B39" s="46"/>
      <c r="C39" s="46"/>
      <c r="D39" s="46"/>
      <c r="E39" s="46"/>
      <c r="F39" s="46"/>
      <c r="G39" s="8" t="s">
        <v>226</v>
      </c>
      <c r="H39" s="19" t="s">
        <v>14</v>
      </c>
      <c r="I39" s="84" t="s">
        <v>257</v>
      </c>
      <c r="J39" s="19" t="s">
        <v>102</v>
      </c>
      <c r="K39" s="29"/>
      <c r="L39" s="4" t="s">
        <v>150</v>
      </c>
      <c r="M39" s="4" t="s">
        <v>109</v>
      </c>
      <c r="N39" s="4" t="s">
        <v>560</v>
      </c>
      <c r="O39" s="52">
        <v>44145</v>
      </c>
      <c r="P39" s="19">
        <v>2020</v>
      </c>
      <c r="Q39" s="6" t="s">
        <v>1644</v>
      </c>
      <c r="R39" s="6">
        <v>47067</v>
      </c>
      <c r="S39" s="6">
        <v>46336</v>
      </c>
      <c r="T39" s="6">
        <v>45971</v>
      </c>
      <c r="U39" s="6">
        <v>46701</v>
      </c>
      <c r="V39" s="6"/>
      <c r="W39" s="6" t="s">
        <v>164</v>
      </c>
      <c r="X39" s="6" t="s">
        <v>165</v>
      </c>
      <c r="Y39" s="6"/>
      <c r="Z39" s="6"/>
      <c r="AA39" s="6"/>
      <c r="AB39" s="6"/>
      <c r="AC39" s="6"/>
      <c r="AD39" s="6"/>
      <c r="AE39" s="153"/>
      <c r="AF39" s="154"/>
      <c r="AG39" s="155"/>
      <c r="AH39" s="155"/>
      <c r="AI39" s="4"/>
      <c r="AJ39" s="4"/>
      <c r="AK39" s="4"/>
      <c r="AL39" s="8" t="s">
        <v>49</v>
      </c>
      <c r="AM39" s="8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pans="1:72" s="51" customFormat="1" ht="46.5" customHeight="1">
      <c r="A40" s="13">
        <v>33</v>
      </c>
      <c r="B40" s="34"/>
      <c r="C40" s="34"/>
      <c r="D40" s="34"/>
      <c r="E40" s="34" t="s">
        <v>862</v>
      </c>
      <c r="F40" s="19" t="s">
        <v>227</v>
      </c>
      <c r="G40" s="8" t="s">
        <v>219</v>
      </c>
      <c r="H40" s="2" t="s">
        <v>21</v>
      </c>
      <c r="I40" s="86" t="s">
        <v>151</v>
      </c>
      <c r="J40" s="19" t="s">
        <v>102</v>
      </c>
      <c r="K40" s="4">
        <v>0.78500000000000003</v>
      </c>
      <c r="L40" s="4" t="s">
        <v>328</v>
      </c>
      <c r="M40" s="4" t="s">
        <v>796</v>
      </c>
      <c r="N40" s="4" t="s">
        <v>565</v>
      </c>
      <c r="O40" s="6">
        <v>44165</v>
      </c>
      <c r="P40" s="8">
        <v>2020</v>
      </c>
      <c r="Q40" s="6" t="s">
        <v>1644</v>
      </c>
      <c r="R40" s="6">
        <v>47087</v>
      </c>
      <c r="S40" s="6">
        <v>46356</v>
      </c>
      <c r="T40" s="6">
        <v>47087</v>
      </c>
      <c r="U40" s="6">
        <v>46356</v>
      </c>
      <c r="V40" s="6"/>
      <c r="W40" s="6"/>
      <c r="X40" s="6">
        <v>45991</v>
      </c>
      <c r="Y40" s="6"/>
      <c r="Z40" s="6">
        <v>45991</v>
      </c>
      <c r="AA40" s="6"/>
      <c r="AB40" s="6"/>
      <c r="AC40" s="6"/>
      <c r="AD40" s="6"/>
      <c r="AE40" s="158"/>
      <c r="AF40" s="156"/>
      <c r="AG40" s="155"/>
      <c r="AH40" s="124"/>
      <c r="AI40" s="8"/>
      <c r="AJ40" s="6"/>
      <c r="AK40" s="4"/>
      <c r="AL40" s="6" t="s">
        <v>55</v>
      </c>
      <c r="AM40" s="6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</row>
    <row r="41" spans="1:72" s="51" customFormat="1" ht="57.75" customHeight="1">
      <c r="A41" s="13">
        <v>34</v>
      </c>
      <c r="B41" s="2" t="s">
        <v>815</v>
      </c>
      <c r="C41" s="2"/>
      <c r="D41" s="2"/>
      <c r="E41" s="8"/>
      <c r="F41" s="46"/>
      <c r="G41" s="8" t="s">
        <v>226</v>
      </c>
      <c r="H41" s="8" t="s">
        <v>11</v>
      </c>
      <c r="I41" s="89" t="s">
        <v>254</v>
      </c>
      <c r="J41" s="4" t="s">
        <v>102</v>
      </c>
      <c r="K41" s="97"/>
      <c r="L41" s="4" t="s">
        <v>152</v>
      </c>
      <c r="M41" s="4" t="s">
        <v>148</v>
      </c>
      <c r="N41" s="4" t="s">
        <v>567</v>
      </c>
      <c r="O41" s="6">
        <v>44092</v>
      </c>
      <c r="P41" s="8">
        <v>2020</v>
      </c>
      <c r="Q41" s="6" t="s">
        <v>1644</v>
      </c>
      <c r="R41" s="6">
        <v>47014</v>
      </c>
      <c r="S41" s="6"/>
      <c r="T41" s="6">
        <v>45918</v>
      </c>
      <c r="U41" s="6">
        <v>46283</v>
      </c>
      <c r="V41" s="6"/>
      <c r="W41" s="6">
        <v>46283</v>
      </c>
      <c r="X41" s="6" t="s">
        <v>167</v>
      </c>
      <c r="Y41" s="6"/>
      <c r="Z41" s="6"/>
      <c r="AA41" s="6"/>
      <c r="AB41" s="6"/>
      <c r="AC41" s="6"/>
      <c r="AD41" s="6"/>
      <c r="AE41" s="153"/>
      <c r="AF41" s="156"/>
      <c r="AG41" s="155"/>
      <c r="AH41" s="155"/>
      <c r="AI41" s="4"/>
      <c r="AJ41" s="4"/>
      <c r="AK41" s="4"/>
      <c r="AL41" s="8" t="s">
        <v>1641</v>
      </c>
      <c r="AM41" s="8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</row>
    <row r="42" spans="1:72" s="3" customFormat="1" ht="28">
      <c r="A42" s="13">
        <v>35</v>
      </c>
      <c r="B42" s="46" t="s">
        <v>815</v>
      </c>
      <c r="C42" s="46"/>
      <c r="D42" s="46"/>
      <c r="E42" s="46"/>
      <c r="F42" s="46"/>
      <c r="G42" s="8" t="s">
        <v>226</v>
      </c>
      <c r="H42" s="46" t="s">
        <v>38</v>
      </c>
      <c r="I42" s="82" t="s">
        <v>310</v>
      </c>
      <c r="J42" s="4" t="s">
        <v>153</v>
      </c>
      <c r="K42" s="97"/>
      <c r="L42" s="4" t="s">
        <v>154</v>
      </c>
      <c r="M42" s="4" t="s">
        <v>97</v>
      </c>
      <c r="N42" s="4" t="s">
        <v>572</v>
      </c>
      <c r="O42" s="6">
        <v>44102</v>
      </c>
      <c r="P42" s="8">
        <v>2020</v>
      </c>
      <c r="Q42" s="6" t="s">
        <v>1644</v>
      </c>
      <c r="R42" s="6">
        <v>47024</v>
      </c>
      <c r="S42" s="6"/>
      <c r="T42" s="6">
        <v>45928</v>
      </c>
      <c r="U42" s="6">
        <v>45928</v>
      </c>
      <c r="V42" s="6"/>
      <c r="W42" s="6" t="s">
        <v>166</v>
      </c>
      <c r="X42" s="6"/>
      <c r="Y42" s="6"/>
      <c r="Z42" s="6">
        <v>44832</v>
      </c>
      <c r="AA42" s="6"/>
      <c r="AB42" s="6"/>
      <c r="AC42" s="6"/>
      <c r="AD42" s="6"/>
      <c r="AE42" s="158"/>
      <c r="AF42" s="154"/>
      <c r="AG42" s="155"/>
      <c r="AH42" s="155"/>
      <c r="AI42" s="4"/>
      <c r="AJ42" s="4"/>
      <c r="AK42" s="4"/>
      <c r="AL42" s="4" t="s">
        <v>100</v>
      </c>
      <c r="AM42" s="8"/>
    </row>
    <row r="43" spans="1:72" s="51" customFormat="1" ht="45" customHeight="1">
      <c r="A43" s="13">
        <v>36</v>
      </c>
      <c r="B43" s="46"/>
      <c r="C43" s="46"/>
      <c r="D43" s="46"/>
      <c r="E43" s="46"/>
      <c r="F43" s="46"/>
      <c r="G43" s="8" t="s">
        <v>226</v>
      </c>
      <c r="H43" s="2" t="s">
        <v>15</v>
      </c>
      <c r="I43" s="89" t="s">
        <v>239</v>
      </c>
      <c r="J43" s="4" t="s">
        <v>2</v>
      </c>
      <c r="K43" s="54"/>
      <c r="L43" s="4" t="s">
        <v>156</v>
      </c>
      <c r="M43" s="4" t="s">
        <v>155</v>
      </c>
      <c r="N43" s="4" t="s">
        <v>589</v>
      </c>
      <c r="O43" s="6">
        <v>44005</v>
      </c>
      <c r="P43" s="8">
        <v>2020</v>
      </c>
      <c r="Q43" s="6" t="s">
        <v>1644</v>
      </c>
      <c r="R43" s="6">
        <v>46927</v>
      </c>
      <c r="S43" s="6">
        <v>46196</v>
      </c>
      <c r="T43" s="6">
        <v>45831</v>
      </c>
      <c r="U43" s="6"/>
      <c r="V43" s="6"/>
      <c r="W43" s="6" t="s">
        <v>170</v>
      </c>
      <c r="X43" s="6"/>
      <c r="Y43" s="6"/>
      <c r="Z43" s="6">
        <v>44735</v>
      </c>
      <c r="AA43" s="6"/>
      <c r="AB43" s="6"/>
      <c r="AC43" s="6"/>
      <c r="AD43" s="6"/>
      <c r="AE43" s="153"/>
      <c r="AF43" s="154"/>
      <c r="AG43" s="155"/>
      <c r="AH43" s="155"/>
      <c r="AI43" s="4"/>
      <c r="AJ43" s="4"/>
      <c r="AK43" s="4"/>
      <c r="AL43" s="8" t="s">
        <v>47</v>
      </c>
      <c r="AM43" s="8"/>
      <c r="AN43" s="37"/>
      <c r="AO43" s="37"/>
      <c r="AP43" s="37"/>
      <c r="AQ43" s="37"/>
      <c r="AR43" s="38"/>
      <c r="AS43" s="22"/>
      <c r="AT43" s="23"/>
    </row>
    <row r="44" spans="1:72" s="51" customFormat="1" ht="49.5" customHeight="1">
      <c r="A44" s="13">
        <v>37</v>
      </c>
      <c r="B44" s="46"/>
      <c r="C44" s="46"/>
      <c r="D44" s="46"/>
      <c r="E44" s="46"/>
      <c r="F44" s="19"/>
      <c r="G44" s="8" t="s">
        <v>219</v>
      </c>
      <c r="H44" s="2" t="s">
        <v>84</v>
      </c>
      <c r="I44" s="89" t="s">
        <v>119</v>
      </c>
      <c r="J44" s="4" t="s">
        <v>102</v>
      </c>
      <c r="K44" s="54">
        <v>0.245</v>
      </c>
      <c r="L44" s="4" t="s">
        <v>334</v>
      </c>
      <c r="M44" s="8" t="s">
        <v>172</v>
      </c>
      <c r="N44" s="4" t="s">
        <v>574</v>
      </c>
      <c r="O44" s="6">
        <v>44085</v>
      </c>
      <c r="P44" s="8">
        <v>2020</v>
      </c>
      <c r="Q44" s="6" t="s">
        <v>1644</v>
      </c>
      <c r="R44" s="6">
        <v>47007</v>
      </c>
      <c r="S44" s="6"/>
      <c r="T44" s="6">
        <v>45911</v>
      </c>
      <c r="U44" s="6">
        <v>45911</v>
      </c>
      <c r="V44" s="6"/>
      <c r="W44" s="6" t="s">
        <v>168</v>
      </c>
      <c r="X44" s="6"/>
      <c r="Y44" s="6"/>
      <c r="Z44" s="6">
        <v>44815</v>
      </c>
      <c r="AA44" s="6"/>
      <c r="AB44" s="6"/>
      <c r="AC44" s="6"/>
      <c r="AD44" s="6"/>
      <c r="AE44" s="158"/>
      <c r="AF44" s="156"/>
      <c r="AG44" s="155"/>
      <c r="AH44" s="124"/>
      <c r="AI44" s="8"/>
      <c r="AJ44" s="6"/>
      <c r="AK44" s="4"/>
      <c r="AL44" s="4" t="s">
        <v>85</v>
      </c>
      <c r="AM44" s="8"/>
    </row>
    <row r="45" spans="1:72" s="51" customFormat="1" ht="48" customHeight="1">
      <c r="A45" s="13">
        <v>38</v>
      </c>
      <c r="B45" s="46"/>
      <c r="C45" s="46"/>
      <c r="D45" s="46"/>
      <c r="E45" s="46"/>
      <c r="F45" s="46"/>
      <c r="G45" s="8" t="s">
        <v>219</v>
      </c>
      <c r="H45" s="46" t="s">
        <v>39</v>
      </c>
      <c r="I45" s="89" t="s">
        <v>157</v>
      </c>
      <c r="J45" s="4" t="s">
        <v>102</v>
      </c>
      <c r="K45" s="54">
        <v>0.5</v>
      </c>
      <c r="L45" s="4" t="s">
        <v>335</v>
      </c>
      <c r="M45" s="8" t="s">
        <v>172</v>
      </c>
      <c r="N45" s="4" t="s">
        <v>577</v>
      </c>
      <c r="O45" s="6">
        <v>44144</v>
      </c>
      <c r="P45" s="8">
        <v>2020</v>
      </c>
      <c r="Q45" s="6" t="s">
        <v>1644</v>
      </c>
      <c r="R45" s="6">
        <v>47066</v>
      </c>
      <c r="S45" s="6">
        <v>46335</v>
      </c>
      <c r="T45" s="6">
        <v>45970</v>
      </c>
      <c r="U45" s="6">
        <v>47066</v>
      </c>
      <c r="V45" s="6"/>
      <c r="W45" s="6"/>
      <c r="X45" s="6" t="s">
        <v>169</v>
      </c>
      <c r="Y45" s="6"/>
      <c r="Z45" s="6">
        <v>47796</v>
      </c>
      <c r="AA45" s="6"/>
      <c r="AB45" s="6">
        <v>44509</v>
      </c>
      <c r="AC45" s="6"/>
      <c r="AD45" s="6"/>
      <c r="AE45" s="153"/>
      <c r="AF45" s="156"/>
      <c r="AG45" s="155"/>
      <c r="AH45" s="155"/>
      <c r="AI45" s="4"/>
      <c r="AJ45" s="4"/>
      <c r="AK45" s="4"/>
      <c r="AL45" s="4" t="s">
        <v>201</v>
      </c>
      <c r="AM45" s="8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1:72" s="51" customFormat="1" ht="28">
      <c r="A46" s="13">
        <v>39</v>
      </c>
      <c r="B46" s="8"/>
      <c r="C46" s="8"/>
      <c r="D46" s="8"/>
      <c r="E46" s="8"/>
      <c r="F46" s="8"/>
      <c r="G46" s="8" t="s">
        <v>226</v>
      </c>
      <c r="H46" s="8" t="s">
        <v>6</v>
      </c>
      <c r="I46" s="89" t="s">
        <v>235</v>
      </c>
      <c r="J46" s="4" t="s">
        <v>2</v>
      </c>
      <c r="K46" s="29"/>
      <c r="L46" s="19" t="s">
        <v>209</v>
      </c>
      <c r="M46" s="13" t="s">
        <v>19</v>
      </c>
      <c r="N46" s="34" t="s">
        <v>533</v>
      </c>
      <c r="O46" s="6">
        <v>44484</v>
      </c>
      <c r="P46" s="8">
        <v>2021</v>
      </c>
      <c r="Q46" s="6" t="s">
        <v>1644</v>
      </c>
      <c r="R46" s="6"/>
      <c r="S46" s="6"/>
      <c r="T46" s="6"/>
      <c r="U46" s="6">
        <v>45214</v>
      </c>
      <c r="V46" s="6"/>
      <c r="W46" s="6">
        <v>46675</v>
      </c>
      <c r="X46" s="6"/>
      <c r="Y46" s="6"/>
      <c r="Z46" s="6">
        <v>45214</v>
      </c>
      <c r="AA46" s="6"/>
      <c r="AB46" s="6"/>
      <c r="AC46" s="6"/>
      <c r="AD46" s="6"/>
      <c r="AE46" s="153"/>
      <c r="AF46" s="156"/>
      <c r="AG46" s="155"/>
      <c r="AH46" s="157"/>
      <c r="AI46" s="14"/>
      <c r="AJ46" s="7"/>
      <c r="AK46" s="7"/>
      <c r="AL46" s="8" t="s">
        <v>1639</v>
      </c>
      <c r="AM46" s="80"/>
    </row>
    <row r="47" spans="1:72" s="3" customFormat="1" ht="42">
      <c r="A47" s="13">
        <v>40</v>
      </c>
      <c r="B47" s="8"/>
      <c r="C47" s="8"/>
      <c r="D47" s="8"/>
      <c r="E47" s="8"/>
      <c r="F47" s="8"/>
      <c r="G47" s="8" t="s">
        <v>219</v>
      </c>
      <c r="H47" s="8" t="s">
        <v>31</v>
      </c>
      <c r="I47" s="89" t="s">
        <v>273</v>
      </c>
      <c r="J47" s="19" t="s">
        <v>2</v>
      </c>
      <c r="K47" s="35">
        <v>0</v>
      </c>
      <c r="L47" s="36" t="s">
        <v>211</v>
      </c>
      <c r="M47" s="1" t="s">
        <v>27</v>
      </c>
      <c r="N47" s="34" t="s">
        <v>540</v>
      </c>
      <c r="O47" s="6">
        <v>44511</v>
      </c>
      <c r="P47" s="8">
        <v>2021</v>
      </c>
      <c r="Q47" s="6" t="s">
        <v>1644</v>
      </c>
      <c r="R47" s="6"/>
      <c r="S47" s="6"/>
      <c r="T47" s="6"/>
      <c r="U47" s="6">
        <v>45241</v>
      </c>
      <c r="V47" s="6"/>
      <c r="W47" s="6">
        <v>46702</v>
      </c>
      <c r="X47" s="6"/>
      <c r="Y47" s="6"/>
      <c r="Z47" s="6">
        <v>45241</v>
      </c>
      <c r="AA47" s="6"/>
      <c r="AB47" s="6"/>
      <c r="AC47" s="6"/>
      <c r="AD47" s="6"/>
      <c r="AE47" s="153"/>
      <c r="AF47" s="154"/>
      <c r="AG47" s="157"/>
      <c r="AH47" s="157"/>
      <c r="AI47" s="14"/>
      <c r="AJ47" s="55"/>
      <c r="AK47" s="55"/>
      <c r="AL47" s="4" t="s">
        <v>80</v>
      </c>
      <c r="AM47" s="56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</row>
    <row r="48" spans="1:72" s="51" customFormat="1" ht="46.5" customHeight="1">
      <c r="A48" s="13">
        <v>41</v>
      </c>
      <c r="B48" s="46"/>
      <c r="C48" s="46"/>
      <c r="D48" s="46"/>
      <c r="E48" s="46"/>
      <c r="F48" s="46"/>
      <c r="G48" s="8" t="s">
        <v>219</v>
      </c>
      <c r="H48" s="46" t="s">
        <v>39</v>
      </c>
      <c r="I48" s="89" t="s">
        <v>248</v>
      </c>
      <c r="J48" s="19" t="s">
        <v>102</v>
      </c>
      <c r="K48" s="39">
        <v>0</v>
      </c>
      <c r="L48" s="34" t="s">
        <v>212</v>
      </c>
      <c r="M48" s="8" t="s">
        <v>172</v>
      </c>
      <c r="N48" s="40" t="s">
        <v>578</v>
      </c>
      <c r="O48" s="6">
        <v>44519</v>
      </c>
      <c r="P48" s="8">
        <v>2021</v>
      </c>
      <c r="Q48" s="6" t="s">
        <v>1644</v>
      </c>
      <c r="R48" s="6"/>
      <c r="S48" s="6"/>
      <c r="T48" s="6"/>
      <c r="U48" s="6">
        <v>45980</v>
      </c>
      <c r="V48" s="6"/>
      <c r="W48" s="6">
        <v>46710</v>
      </c>
      <c r="X48" s="6"/>
      <c r="Y48" s="6"/>
      <c r="Z48" s="6">
        <v>46345</v>
      </c>
      <c r="AA48" s="6"/>
      <c r="AB48" s="6"/>
      <c r="AC48" s="6"/>
      <c r="AD48" s="6"/>
      <c r="AE48" s="153"/>
      <c r="AF48" s="156"/>
      <c r="AG48" s="155"/>
      <c r="AH48" s="155"/>
      <c r="AI48" s="4"/>
      <c r="AJ48" s="4"/>
      <c r="AK48" s="4"/>
      <c r="AL48" s="4" t="s">
        <v>201</v>
      </c>
      <c r="AM48" s="8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</row>
    <row r="49" spans="1:72" s="51" customFormat="1" ht="32.25" customHeight="1">
      <c r="A49" s="13">
        <v>42</v>
      </c>
      <c r="B49" s="2"/>
      <c r="C49" s="2"/>
      <c r="D49" s="2"/>
      <c r="E49" s="61" t="s">
        <v>912</v>
      </c>
      <c r="F49" s="19" t="s">
        <v>227</v>
      </c>
      <c r="G49" s="8" t="s">
        <v>219</v>
      </c>
      <c r="H49" s="2" t="s">
        <v>41</v>
      </c>
      <c r="I49" s="82" t="s">
        <v>242</v>
      </c>
      <c r="J49" s="19" t="s">
        <v>213</v>
      </c>
      <c r="K49" s="39">
        <v>1.9850000000000001</v>
      </c>
      <c r="L49" s="19" t="s">
        <v>336</v>
      </c>
      <c r="M49" s="8" t="s">
        <v>115</v>
      </c>
      <c r="N49" s="40" t="s">
        <v>586</v>
      </c>
      <c r="O49" s="6">
        <v>44553</v>
      </c>
      <c r="P49" s="8">
        <v>2021</v>
      </c>
      <c r="Q49" s="6" t="s">
        <v>1644</v>
      </c>
      <c r="R49" s="6">
        <v>47475</v>
      </c>
      <c r="S49" s="6">
        <v>46744</v>
      </c>
      <c r="T49" s="6">
        <v>46379</v>
      </c>
      <c r="U49" s="6">
        <v>46744</v>
      </c>
      <c r="V49" s="6"/>
      <c r="W49" s="6">
        <v>46744</v>
      </c>
      <c r="X49" s="6">
        <v>46379</v>
      </c>
      <c r="Y49" s="6"/>
      <c r="Z49" s="6">
        <v>46379</v>
      </c>
      <c r="AA49" s="6"/>
      <c r="AB49" s="6">
        <v>44735</v>
      </c>
      <c r="AC49" s="6"/>
      <c r="AD49" s="6"/>
      <c r="AE49" s="159"/>
      <c r="AF49" s="156"/>
      <c r="AG49" s="155"/>
      <c r="AH49" s="155"/>
      <c r="AI49" s="4"/>
      <c r="AJ49" s="8"/>
      <c r="AK49" s="8"/>
      <c r="AL49" s="8" t="s">
        <v>48</v>
      </c>
      <c r="AM49" s="182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1:72" s="51" customFormat="1" ht="31.5" customHeight="1">
      <c r="A50" s="13">
        <v>43</v>
      </c>
      <c r="B50" s="2"/>
      <c r="C50" s="2"/>
      <c r="D50" s="2"/>
      <c r="E50" s="61" t="s">
        <v>911</v>
      </c>
      <c r="F50" s="19" t="s">
        <v>227</v>
      </c>
      <c r="G50" s="8" t="s">
        <v>219</v>
      </c>
      <c r="H50" s="2" t="s">
        <v>41</v>
      </c>
      <c r="I50" s="82" t="s">
        <v>242</v>
      </c>
      <c r="J50" s="19" t="s">
        <v>102</v>
      </c>
      <c r="K50" s="39">
        <v>2.665</v>
      </c>
      <c r="L50" s="19" t="s">
        <v>214</v>
      </c>
      <c r="M50" s="8" t="s">
        <v>172</v>
      </c>
      <c r="N50" s="40" t="s">
        <v>585</v>
      </c>
      <c r="O50" s="6">
        <v>44554</v>
      </c>
      <c r="P50" s="8">
        <v>2021</v>
      </c>
      <c r="Q50" s="6" t="s">
        <v>1644</v>
      </c>
      <c r="R50" s="6">
        <v>47476</v>
      </c>
      <c r="S50" s="6">
        <v>46745</v>
      </c>
      <c r="T50" s="6">
        <v>46380</v>
      </c>
      <c r="U50" s="6">
        <v>46745</v>
      </c>
      <c r="V50" s="6"/>
      <c r="W50" s="6">
        <v>46745</v>
      </c>
      <c r="X50" s="6">
        <v>46380</v>
      </c>
      <c r="Y50" s="6"/>
      <c r="Z50" s="6">
        <v>46380</v>
      </c>
      <c r="AA50" s="6"/>
      <c r="AB50" s="6">
        <v>44736</v>
      </c>
      <c r="AC50" s="6"/>
      <c r="AD50" s="6"/>
      <c r="AE50" s="159"/>
      <c r="AF50" s="156"/>
      <c r="AG50" s="155"/>
      <c r="AH50" s="155"/>
      <c r="AI50" s="4"/>
      <c r="AJ50" s="8"/>
      <c r="AK50" s="8"/>
      <c r="AL50" s="8" t="s">
        <v>48</v>
      </c>
      <c r="AM50" s="182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</row>
    <row r="51" spans="1:72" s="51" customFormat="1" ht="31.5" customHeight="1">
      <c r="A51" s="13">
        <v>44</v>
      </c>
      <c r="B51" s="8"/>
      <c r="C51" s="8" t="s">
        <v>1007</v>
      </c>
      <c r="D51" s="8" t="s">
        <v>1008</v>
      </c>
      <c r="E51" s="8" t="s">
        <v>1275</v>
      </c>
      <c r="F51" s="2" t="s">
        <v>227</v>
      </c>
      <c r="G51" s="2" t="s">
        <v>219</v>
      </c>
      <c r="H51" s="8" t="s">
        <v>84</v>
      </c>
      <c r="I51" s="82" t="s">
        <v>119</v>
      </c>
      <c r="J51" s="8" t="s">
        <v>1276</v>
      </c>
      <c r="K51" s="14">
        <v>1.9430000000000001</v>
      </c>
      <c r="L51" s="8" t="s">
        <v>1277</v>
      </c>
      <c r="M51" s="1" t="s">
        <v>1051</v>
      </c>
      <c r="N51" s="34" t="s">
        <v>1278</v>
      </c>
      <c r="O51" s="6">
        <v>44845</v>
      </c>
      <c r="P51" s="8">
        <v>2022</v>
      </c>
      <c r="Q51" s="6" t="s">
        <v>1644</v>
      </c>
      <c r="R51" s="6">
        <v>47767</v>
      </c>
      <c r="S51" s="6">
        <v>47037</v>
      </c>
      <c r="T51" s="6">
        <v>46671</v>
      </c>
      <c r="U51" s="6">
        <v>47767</v>
      </c>
      <c r="V51" s="6"/>
      <c r="W51" s="6">
        <v>47037</v>
      </c>
      <c r="X51" s="6">
        <v>46671</v>
      </c>
      <c r="Y51" s="6"/>
      <c r="Z51" s="6">
        <v>46671</v>
      </c>
      <c r="AA51" s="6">
        <v>45576</v>
      </c>
      <c r="AB51" s="6" t="s">
        <v>1353</v>
      </c>
      <c r="AC51" s="6"/>
      <c r="AD51" s="6">
        <v>47767</v>
      </c>
      <c r="AE51" s="153"/>
      <c r="AF51" s="153"/>
      <c r="AG51" s="156"/>
      <c r="AH51" s="155"/>
      <c r="AI51" s="33"/>
      <c r="AJ51" s="33"/>
      <c r="AK51" s="8"/>
      <c r="AL51" s="4" t="s">
        <v>85</v>
      </c>
      <c r="AM51" s="173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</row>
    <row r="52" spans="1:72">
      <c r="A52" s="175"/>
      <c r="B52" s="175"/>
      <c r="C52" s="175"/>
      <c r="D52" s="175"/>
      <c r="E52" s="175"/>
      <c r="F52" s="175"/>
      <c r="G52" s="175"/>
      <c r="H52" s="175"/>
      <c r="I52" s="176"/>
      <c r="J52" s="177"/>
      <c r="K52" s="178">
        <f>SUM(K47:K51)</f>
        <v>6.593</v>
      </c>
      <c r="L52" s="175"/>
      <c r="M52" s="175"/>
      <c r="N52" s="179"/>
      <c r="O52" s="180"/>
      <c r="P52" s="175"/>
      <c r="Q52" s="180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80"/>
      <c r="AF52" s="181"/>
      <c r="AG52" s="175"/>
      <c r="AH52" s="175"/>
      <c r="AI52" s="175"/>
      <c r="AJ52" s="175"/>
      <c r="AK52" s="175"/>
      <c r="AL52" s="175"/>
    </row>
  </sheetData>
  <protectedRanges>
    <protectedRange password="ECDF" sqref="I25" name="Диапазон1"/>
  </protectedRanges>
  <autoFilter ref="A7:BT7" xr:uid="{00000000-0009-0000-0000-000003000000}">
    <sortState xmlns:xlrd2="http://schemas.microsoft.com/office/spreadsheetml/2017/richdata2" ref="A9:BT51">
      <sortCondition ref="P8:P51"/>
      <sortCondition ref="H8:H51"/>
    </sortState>
  </autoFilter>
  <mergeCells count="26">
    <mergeCell ref="AE1:AL1"/>
    <mergeCell ref="AE2:AL2"/>
    <mergeCell ref="AD3:AL3"/>
    <mergeCell ref="A5:AL5"/>
    <mergeCell ref="A6:A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J6:AJ7"/>
    <mergeCell ref="AK6:AK7"/>
    <mergeCell ref="AL6:AL7"/>
    <mergeCell ref="P6:P7"/>
    <mergeCell ref="R6:AD6"/>
    <mergeCell ref="AE6:AE7"/>
    <mergeCell ref="AF6:AF7"/>
    <mergeCell ref="AG6:AG7"/>
    <mergeCell ref="AH6:AH7"/>
    <mergeCell ref="AI6:AI7"/>
    <mergeCell ref="Q6:Q7"/>
  </mergeCells>
  <conditionalFormatting sqref="G1:G4 G6 G8:G1048576">
    <cfRule type="cellIs" dxfId="5" priority="3" operator="equal">
      <formula>"Р"</formula>
    </cfRule>
    <cfRule type="cellIs" dxfId="4" priority="4" operator="equal">
      <formula>"КР"</formula>
    </cfRule>
  </conditionalFormatting>
  <conditionalFormatting sqref="Q1:Q4 Q6 Q8:Q1048576">
    <cfRule type="cellIs" dxfId="3" priority="5" operator="equal">
      <formula>"Действует"</formula>
    </cfRule>
    <cfRule type="cellIs" dxfId="2" priority="6" operator="equal">
      <formula>"Окончена"</formula>
    </cfRule>
  </conditionalFormatting>
  <conditionalFormatting sqref="R8:AD284">
    <cfRule type="expression" dxfId="1" priority="1" stopIfTrue="1">
      <formula>R8&gt;TODAY()</formula>
    </cfRule>
    <cfRule type="expression" dxfId="0" priority="2" stopIfTrue="1">
      <formula>AND(ISBLANK(R8)=FALSE, R8&lt;=TODAY())</formula>
    </cfRule>
  </conditionalFormatting>
  <dataValidations count="1">
    <dataValidation operator="equal" showInputMessage="1" showErrorMessage="1" sqref="O1:O4 O6 O8:O1048576" xr:uid="{00000000-0002-0000-03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Лист1</vt:lpstr>
      <vt:lpstr>Гарантии</vt:lpstr>
      <vt:lpstr>Р</vt:lpstr>
      <vt:lpstr>КР</vt:lpstr>
      <vt:lpstr>Гарантии!Заголовки_для_печати</vt:lpstr>
      <vt:lpstr>КР!Заголовки_для_печати</vt:lpstr>
      <vt:lpstr>Р!Заголовки_для_печати</vt:lpstr>
      <vt:lpstr>Гарантии!Область_печати</vt:lpstr>
      <vt:lpstr>КР!Область_печати</vt:lpstr>
      <vt:lpstr>Р!Область_печати</vt:lpstr>
    </vt:vector>
  </TitlesOfParts>
  <Company>ГКУ НСО ТУАД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Картавых</dc:creator>
  <cp:lastModifiedBy>Анна Куликова</cp:lastModifiedBy>
  <cp:lastPrinted>2022-03-22T09:09:42Z</cp:lastPrinted>
  <dcterms:created xsi:type="dcterms:W3CDTF">2006-05-03T02:59:41Z</dcterms:created>
  <dcterms:modified xsi:type="dcterms:W3CDTF">2024-04-19T08:06:35Z</dcterms:modified>
</cp:coreProperties>
</file>